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budget" sheetId="1" r:id="rId3"/>
    <sheet state="visible" name="accounts" sheetId="2" r:id="rId4"/>
  </sheets>
  <definedNames/>
  <calcPr/>
</workbook>
</file>

<file path=xl/sharedStrings.xml><?xml version="1.0" encoding="utf-8"?>
<sst xmlns="http://schemas.openxmlformats.org/spreadsheetml/2006/main" count="144" uniqueCount="110">
  <si>
    <t>Your Community - specimen accounts and budget spreadsheet</t>
  </si>
  <si>
    <t>Your Community: a draft budget for 4 or 5 people</t>
  </si>
  <si>
    <t>House account:</t>
  </si>
  <si>
    <t>per person/ month</t>
  </si>
  <si>
    <t>full house/ month</t>
  </si>
  <si>
    <t>2011</t>
  </si>
  <si>
    <t>total/ month</t>
  </si>
  <si>
    <t>/person/ month</t>
  </si>
  <si>
    <t>total /month</t>
  </si>
  <si>
    <t>data entry in yellow cells</t>
  </si>
  <si>
    <t>Income</t>
  </si>
  <si>
    <t>Expenses</t>
  </si>
  <si>
    <t>FIXED COSTS</t>
  </si>
  <si>
    <t>VARIABLE COSTS</t>
  </si>
  <si>
    <t>incl in rent</t>
  </si>
  <si>
    <t>bills</t>
  </si>
  <si>
    <t>improve ments</t>
  </si>
  <si>
    <t>extras</t>
  </si>
  <si>
    <t>Notes</t>
  </si>
  <si>
    <t>date</t>
  </si>
  <si>
    <t>total</t>
  </si>
  <si>
    <t>NOTES</t>
  </si>
  <si>
    <t>HOUSE ACCT</t>
  </si>
  <si>
    <t>Rent</t>
  </si>
  <si>
    <t>chk</t>
  </si>
  <si>
    <t>Misc</t>
  </si>
  <si>
    <t>Resident 1</t>
  </si>
  <si>
    <t>Resident 2</t>
  </si>
  <si>
    <t>Resident 3</t>
  </si>
  <si>
    <t>Resident 4</t>
  </si>
  <si>
    <t>Resident 5</t>
  </si>
  <si>
    <t>Guests</t>
  </si>
  <si>
    <t>Classes</t>
  </si>
  <si>
    <t>Other</t>
  </si>
  <si>
    <t>deposit</t>
  </si>
  <si>
    <t>rent</t>
  </si>
  <si>
    <t>C.tax+voids</t>
  </si>
  <si>
    <t>improvements</t>
  </si>
  <si>
    <t>classes</t>
  </si>
  <si>
    <t>other</t>
  </si>
  <si>
    <t>totals:</t>
  </si>
  <si>
    <t>Gas      per year</t>
  </si>
  <si>
    <t xml:space="preserve">Elect     </t>
  </si>
  <si>
    <t>sample figures</t>
  </si>
  <si>
    <t>GARDEN HEATING WOULD BE ELECTRIC</t>
  </si>
  <si>
    <t xml:space="preserve">Council Tax Band D </t>
  </si>
  <si>
    <t xml:space="preserve">Water     </t>
  </si>
  <si>
    <t xml:space="preserve">insurance      </t>
  </si>
  <si>
    <t>est</t>
  </si>
  <si>
    <t>£1 income from rent</t>
  </si>
  <si>
    <t>voids</t>
  </si>
  <si>
    <t>improvements/wk</t>
  </si>
  <si>
    <t>£1 expenditure on bills</t>
  </si>
  <si>
    <t>incorrect entries generate an error message</t>
  </si>
  <si>
    <t>Monthly payback total:</t>
  </si>
  <si>
    <t>Gardening, furnishings, minor repairs, firewood</t>
  </si>
  <si>
    <t>garden hut (extra bedroom)</t>
  </si>
  <si>
    <t>&lt;monthly instalment to repay loan</t>
  </si>
  <si>
    <t>capital</t>
  </si>
  <si>
    <t>months payback</t>
  </si>
  <si>
    <t>other initial improvements</t>
  </si>
  <si>
    <t>phone</t>
  </si>
  <si>
    <t>--------</t>
  </si>
  <si>
    <t>TOTAL</t>
  </si>
  <si>
    <t>&lt;month</t>
  </si>
  <si>
    <t>&lt;week</t>
  </si>
  <si>
    <t>totals</t>
  </si>
  <si>
    <t>no hut</t>
  </si>
  <si>
    <t>with hut</t>
  </si>
  <si>
    <t>Notes to above spreadsheet:</t>
  </si>
  <si>
    <t xml:space="preserve">comparison of accounts with budget (carried here from 'budget' tab)  </t>
  </si>
  <si>
    <t>1. data entry is in the yellow cells</t>
  </si>
  <si>
    <t>2. the garden hut line is obviously optional - however if you ARE adding one as a bedroom it may be useful!</t>
  </si>
  <si>
    <t>2a. If so, you'll have one extra person in the community and the rent people will to pay is highlighted in green as opposed to orange</t>
  </si>
  <si>
    <t>3. the necessary rent people should pay is the bottom line saying 'TOTAL'</t>
  </si>
  <si>
    <t>4. the spreadsheet automatically carries the rent p[ayable over to the 'accounts' tab so the actual income and expenses can be compared with the budget</t>
  </si>
  <si>
    <t>5. that's it!</t>
  </si>
  <si>
    <t>XXX  Buddhist Community business plan</t>
  </si>
  <si>
    <t>NOTE: this is only set up to work for communities with 4 or 5 residents; if you have different numbers you'll have to amend it - sorry about that</t>
  </si>
  <si>
    <t>feb</t>
  </si>
  <si>
    <t>period: jan 201x- jan201y</t>
  </si>
  <si>
    <t xml:space="preserve">Income </t>
  </si>
  <si>
    <t>Expenditure</t>
  </si>
  <si>
    <t>Net</t>
  </si>
  <si>
    <t>Buddhism and meditation classes</t>
  </si>
  <si>
    <t>(12 months)</t>
  </si>
  <si>
    <t>working figures</t>
  </si>
  <si>
    <t>Community house</t>
  </si>
  <si>
    <t>Income (rent)</t>
  </si>
  <si>
    <t>Expenditure (rent)</t>
  </si>
  <si>
    <t>mar</t>
  </si>
  <si>
    <t>Bills</t>
  </si>
  <si>
    <t>Weekend retreats</t>
  </si>
  <si>
    <t>2/yr</t>
  </si>
  <si>
    <t>apr</t>
  </si>
  <si>
    <t>-----------</t>
  </si>
  <si>
    <t>net budgetted surplus</t>
  </si>
  <si>
    <t>may</t>
  </si>
  <si>
    <t>net budgetted surplus will be applied to reserves</t>
  </si>
  <si>
    <t>june</t>
  </si>
  <si>
    <t>july</t>
  </si>
  <si>
    <t>aug</t>
  </si>
  <si>
    <t>sept</t>
  </si>
  <si>
    <t>oct</t>
  </si>
  <si>
    <t>nov</t>
  </si>
  <si>
    <t>dec</t>
  </si>
  <si>
    <t>jan</t>
  </si>
  <si>
    <t>balance</t>
  </si>
  <si>
    <t>red = over budget ie expensive</t>
  </si>
  <si>
    <t>black = underbudget ie savings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</si>
</sst>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7">
    <numFmt numFmtId="164" formatCode=" #,##0 ;(#,##0)"/>
    <numFmt numFmtId="165" formatCode="0 ;-0 "/>
    <numFmt numFmtId="166" formatCode="m/d/yyyy h:mm:ss"/>
    <numFmt numFmtId="167" formatCode="£#,##0.00"/>
    <numFmt numFmtId="168" formatCode="0.00 ;-0.00 "/>
    <numFmt numFmtId="169" formatCode="£#,##0"/>
    <numFmt numFmtId="170" formatCode="#,##0.00 ;-#,##0.00 "/>
  </numFmts>
  <fonts count="26">
    <font>
      <sz val="10.0"/>
      <color rgb="FF000000"/>
      <name val="Arial"/>
    </font>
    <font>
      <sz val="20.0"/>
      <color rgb="FF000000"/>
    </font>
    <font>
      <sz val="11.0"/>
      <color rgb="FF000000"/>
    </font>
    <font>
      <b/>
      <sz val="11.0"/>
      <color rgb="FF000000"/>
    </font>
    <font>
      <b/>
      <sz val="24.0"/>
      <color rgb="FF000000"/>
    </font>
    <font>
      <b/>
      <sz val="20.0"/>
      <color rgb="FF000000"/>
    </font>
    <font/>
    <font>
      <b/>
      <sz val="48.0"/>
      <color rgb="FF000000"/>
    </font>
    <font>
      <b/>
      <i/>
      <sz val="11.0"/>
      <color rgb="FF000000"/>
    </font>
    <font>
      <sz val="12.0"/>
      <color rgb="FF0000FF"/>
      <name val="Times New Roman"/>
    </font>
    <font>
      <i/>
      <sz val="9.0"/>
      <color rgb="FF000000"/>
    </font>
    <font>
      <i/>
      <sz val="11.0"/>
      <color rgb="FF000000"/>
    </font>
    <font>
      <b/>
      <sz val="14.0"/>
      <color rgb="FF000000"/>
    </font>
    <font>
      <i/>
      <sz val="8.0"/>
      <color rgb="FF000000"/>
    </font>
    <font>
      <b/>
      <i/>
      <sz val="8.0"/>
      <color rgb="FF000000"/>
    </font>
    <font>
      <b/>
      <u/>
      <sz val="14.0"/>
      <color rgb="FF000000"/>
    </font>
    <font>
      <b/>
      <u/>
      <sz val="14.0"/>
      <color rgb="FF000000"/>
    </font>
    <font>
      <b/>
      <u/>
      <sz val="14.0"/>
      <color rgb="FF000000"/>
    </font>
    <font>
      <b/>
      <u/>
      <sz val="16.0"/>
      <color rgb="FF000000"/>
    </font>
    <font>
      <b/>
      <u/>
      <sz val="14.0"/>
      <color rgb="FF000000"/>
    </font>
    <font>
      <b/>
      <u/>
      <sz val="14.0"/>
      <color rgb="FF000000"/>
    </font>
    <font>
      <b/>
      <u/>
      <sz val="14.0"/>
      <color rgb="FF000000"/>
    </font>
    <font>
      <b/>
      <u/>
      <sz val="16.0"/>
      <color rgb="FF000000"/>
    </font>
    <font>
      <sz val="26.0"/>
      <color rgb="FF000000"/>
    </font>
    <font>
      <u/>
      <sz val="11.0"/>
      <color rgb="FF000000"/>
    </font>
    <font>
      <b/>
      <sz val="11.0"/>
      <color rgb="FFFF0000"/>
    </font>
  </fonts>
  <fills count="14">
    <fill>
      <patternFill patternType="none"/>
    </fill>
    <fill>
      <patternFill patternType="lightGray"/>
    </fill>
    <fill>
      <patternFill patternType="solid">
        <fgColor rgb="FFFAC090"/>
        <bgColor rgb="FFFAC090"/>
      </patternFill>
    </fill>
    <fill>
      <patternFill patternType="solid">
        <fgColor rgb="FF99CCFF"/>
        <bgColor rgb="FF99CCFF"/>
      </patternFill>
    </fill>
    <fill>
      <patternFill patternType="solid">
        <fgColor rgb="FFFFC000"/>
        <bgColor rgb="FFFFC000"/>
      </patternFill>
    </fill>
    <fill>
      <patternFill patternType="solid">
        <fgColor rgb="FF92D050"/>
        <bgColor rgb="FF92D050"/>
      </patternFill>
    </fill>
    <fill>
      <patternFill patternType="solid">
        <fgColor rgb="FFDCE6F2"/>
        <bgColor rgb="FFDCE6F2"/>
      </patternFill>
    </fill>
    <fill>
      <patternFill patternType="solid">
        <fgColor rgb="FFFFFF99"/>
        <bgColor rgb="FFFFFF99"/>
      </patternFill>
    </fill>
    <fill>
      <patternFill patternType="solid">
        <fgColor rgb="FFFFFF00"/>
        <bgColor rgb="FFFFFF00"/>
      </patternFill>
    </fill>
    <fill>
      <patternFill patternType="solid">
        <fgColor rgb="FFC3D69B"/>
        <bgColor rgb="FFC3D69B"/>
      </patternFill>
    </fill>
    <fill>
      <patternFill patternType="solid">
        <fgColor rgb="FFB7DEE8"/>
        <bgColor rgb="FFB7DEE8"/>
      </patternFill>
    </fill>
    <fill>
      <patternFill patternType="solid">
        <fgColor rgb="FF0BF511"/>
        <bgColor rgb="FF0BF511"/>
      </patternFill>
    </fill>
    <fill>
      <patternFill patternType="solid">
        <fgColor rgb="FFFFFFFF"/>
        <bgColor rgb="FFFFFFFF"/>
      </patternFill>
    </fill>
    <fill>
      <patternFill patternType="solid">
        <fgColor rgb="FFA5B6CB"/>
        <bgColor rgb="FFA5B6CB"/>
      </patternFill>
    </fill>
  </fills>
  <borders count="16">
    <border>
      <left/>
      <right/>
      <top/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/>
    </border>
  </borders>
  <cellStyleXfs count="1">
    <xf borderId="0" fillId="0" fontId="0" numFmtId="0" applyAlignment="1" applyFont="1"/>
  </cellStyleXfs>
  <cellXfs count="226">
    <xf borderId="0" fillId="0" fontId="0" numFmtId="0" xfId="0" applyAlignment="1" applyFont="1">
      <alignment wrapText="1"/>
    </xf>
    <xf borderId="1" fillId="2" fontId="1" numFmtId="0" xfId="0" applyAlignment="1" applyBorder="1" applyFill="1" applyFont="1">
      <alignment/>
    </xf>
    <xf borderId="1" fillId="2" fontId="2" numFmtId="0" xfId="0" applyAlignment="1" applyBorder="1" applyFont="1">
      <alignment/>
    </xf>
    <xf borderId="2" fillId="2" fontId="1" numFmtId="0" xfId="0" applyAlignment="1" applyBorder="1" applyFont="1">
      <alignment horizontal="center"/>
    </xf>
    <xf borderId="3" fillId="2" fontId="3" numFmtId="0" xfId="0" applyAlignment="1" applyBorder="1" applyFont="1">
      <alignment/>
    </xf>
    <xf borderId="4" fillId="3" fontId="4" numFmtId="0" xfId="0" applyAlignment="1" applyBorder="1" applyFill="1" applyFont="1">
      <alignment horizontal="center" vertical="center" wrapText="1"/>
    </xf>
    <xf borderId="1" fillId="2" fontId="5" numFmtId="0" xfId="0" applyAlignment="1" applyBorder="1" applyFont="1">
      <alignment/>
    </xf>
    <xf borderId="1" fillId="2" fontId="3" numFmtId="0" xfId="0" applyAlignment="1" applyBorder="1" applyFont="1">
      <alignment/>
    </xf>
    <xf borderId="5" fillId="0" fontId="6" numFmtId="0" xfId="0" applyAlignment="1" applyBorder="1" applyFont="1">
      <alignment wrapText="1"/>
    </xf>
    <xf borderId="2" fillId="2" fontId="3" numFmtId="0" xfId="0" applyAlignment="1" applyBorder="1" applyFont="1">
      <alignment/>
    </xf>
    <xf borderId="6" fillId="4" fontId="7" numFmtId="0" xfId="0" applyAlignment="1" applyBorder="1" applyFill="1" applyFont="1">
      <alignment/>
    </xf>
    <xf borderId="7" fillId="2" fontId="1" numFmtId="0" xfId="0" applyAlignment="1" applyBorder="1" applyFont="1">
      <alignment/>
    </xf>
    <xf borderId="6" fillId="4" fontId="2" numFmtId="0" xfId="0" applyAlignment="1" applyBorder="1" applyFont="1">
      <alignment horizontal="right" wrapText="1"/>
    </xf>
    <xf borderId="1" fillId="2" fontId="3" numFmtId="0" xfId="0" applyAlignment="1" applyBorder="1" applyFont="1">
      <alignment horizontal="right"/>
    </xf>
    <xf borderId="8" fillId="2" fontId="3" numFmtId="0" xfId="0" applyAlignment="1" applyBorder="1" applyFont="1">
      <alignment/>
    </xf>
    <xf borderId="8" fillId="2" fontId="2" numFmtId="0" xfId="0" applyAlignment="1" applyBorder="1" applyFont="1">
      <alignment horizontal="left"/>
    </xf>
    <xf borderId="7" fillId="4" fontId="2" numFmtId="0" xfId="0" applyAlignment="1" applyBorder="1" applyFont="1">
      <alignment horizontal="right" wrapText="1"/>
    </xf>
    <xf borderId="9" fillId="2" fontId="1" numFmtId="0" xfId="0" applyAlignment="1" applyBorder="1" applyFont="1">
      <alignment/>
    </xf>
    <xf borderId="10" fillId="4" fontId="2" numFmtId="0" xfId="0" applyAlignment="1" applyBorder="1" applyFont="1">
      <alignment horizontal="right" wrapText="1"/>
    </xf>
    <xf borderId="9" fillId="2" fontId="2" numFmtId="0" xfId="0" applyAlignment="1" applyBorder="1" applyFont="1">
      <alignment/>
    </xf>
    <xf borderId="6" fillId="5" fontId="7" numFmtId="1" xfId="0" applyAlignment="1" applyBorder="1" applyFill="1" applyFont="1" applyNumberFormat="1">
      <alignment wrapText="1"/>
    </xf>
    <xf borderId="10" fillId="6" fontId="3" numFmtId="1" xfId="0" applyAlignment="1" applyBorder="1" applyFill="1" applyFont="1" applyNumberFormat="1">
      <alignment horizontal="center"/>
    </xf>
    <xf borderId="7" fillId="5" fontId="2" numFmtId="1" xfId="0" applyAlignment="1" applyBorder="1" applyFont="1" applyNumberFormat="1">
      <alignment horizontal="right" wrapText="1"/>
    </xf>
    <xf borderId="10" fillId="5" fontId="2" numFmtId="1" xfId="0" applyAlignment="1" applyBorder="1" applyFont="1" applyNumberFormat="1">
      <alignment horizontal="right" wrapText="1"/>
    </xf>
    <xf borderId="6" fillId="5" fontId="2" numFmtId="1" xfId="0" applyAlignment="1" applyBorder="1" applyFont="1" applyNumberFormat="1">
      <alignment horizontal="right" wrapText="1"/>
    </xf>
    <xf borderId="7" fillId="6" fontId="2" numFmtId="0" xfId="0" applyAlignment="1" applyBorder="1" applyFont="1">
      <alignment horizontal="center"/>
    </xf>
    <xf borderId="9" fillId="7" fontId="5" numFmtId="0" xfId="0" applyAlignment="1" applyBorder="1" applyFill="1" applyFont="1">
      <alignment/>
    </xf>
    <xf borderId="9" fillId="7" fontId="5" numFmtId="0" xfId="0" applyAlignment="1" applyBorder="1" applyFont="1">
      <alignment/>
    </xf>
    <xf borderId="10" fillId="7" fontId="5" numFmtId="0" xfId="0" applyAlignment="1" applyBorder="1" applyFont="1">
      <alignment/>
    </xf>
    <xf borderId="3" fillId="8" fontId="3" numFmtId="0" xfId="0" applyAlignment="1" applyBorder="1" applyFill="1" applyFont="1">
      <alignment horizontal="center" vertical="center"/>
    </xf>
    <xf borderId="1" fillId="0" fontId="6" numFmtId="0" xfId="0" applyAlignment="1" applyBorder="1" applyFont="1">
      <alignment wrapText="1"/>
    </xf>
    <xf borderId="7" fillId="9" fontId="5" numFmtId="0" xfId="0" applyAlignment="1" applyBorder="1" applyFill="1" applyFont="1">
      <alignment horizontal="left"/>
    </xf>
    <xf borderId="1" fillId="0" fontId="2" numFmtId="0" xfId="0" applyAlignment="1" applyBorder="1" applyFont="1">
      <alignment/>
    </xf>
    <xf borderId="9" fillId="9" fontId="5" numFmtId="0" xfId="0" applyAlignment="1" applyBorder="1" applyFont="1">
      <alignment horizontal="left"/>
    </xf>
    <xf borderId="1" fillId="0" fontId="2" numFmtId="0" xfId="0" applyAlignment="1" applyBorder="1" applyFont="1">
      <alignment horizontal="right" wrapText="1"/>
    </xf>
    <xf borderId="2" fillId="0" fontId="2" numFmtId="0" xfId="0" applyAlignment="1" applyBorder="1" applyFont="1">
      <alignment horizontal="right" wrapText="1"/>
    </xf>
    <xf borderId="6" fillId="0" fontId="3" numFmtId="0" xfId="0" applyAlignment="1" applyBorder="1" applyFont="1">
      <alignment horizontal="right" wrapText="1"/>
    </xf>
    <xf borderId="9" fillId="9" fontId="5" numFmtId="0" xfId="0" applyAlignment="1" applyBorder="1" applyFont="1">
      <alignment horizontal="right"/>
    </xf>
    <xf borderId="9" fillId="9" fontId="5" numFmtId="0" xfId="0" applyAlignment="1" applyBorder="1" applyFont="1">
      <alignment/>
    </xf>
    <xf borderId="10" fillId="9" fontId="5" numFmtId="0" xfId="0" applyAlignment="1" applyBorder="1" applyFont="1">
      <alignment/>
    </xf>
    <xf borderId="6" fillId="9" fontId="5" numFmtId="0" xfId="0" applyAlignment="1" applyBorder="1" applyFont="1">
      <alignment/>
    </xf>
    <xf borderId="7" fillId="0" fontId="3" numFmtId="0" xfId="0" applyAlignment="1" applyBorder="1" applyFont="1">
      <alignment horizontal="right" wrapText="1"/>
    </xf>
    <xf borderId="11" fillId="10" fontId="5" numFmtId="0" xfId="0" applyAlignment="1" applyBorder="1" applyFill="1" applyFont="1">
      <alignment horizontal="left"/>
    </xf>
    <xf borderId="10" fillId="0" fontId="3" numFmtId="0" xfId="0" applyAlignment="1" applyBorder="1" applyFont="1">
      <alignment horizontal="right" wrapText="1"/>
    </xf>
    <xf borderId="6" fillId="8" fontId="3" numFmtId="0" xfId="0" applyAlignment="1" applyBorder="1" applyFont="1">
      <alignment/>
    </xf>
    <xf borderId="12" fillId="0" fontId="3" numFmtId="0" xfId="0" applyAlignment="1" applyBorder="1" applyFont="1">
      <alignment/>
    </xf>
    <xf borderId="6" fillId="6" fontId="8" numFmtId="0" xfId="0" applyAlignment="1" applyBorder="1" applyFont="1">
      <alignment horizontal="left"/>
    </xf>
    <xf borderId="4" fillId="0" fontId="9" numFmtId="0" xfId="0" applyAlignment="1" applyBorder="1" applyFont="1">
      <alignment/>
    </xf>
    <xf borderId="6" fillId="6" fontId="10" numFmtId="0" xfId="0" applyAlignment="1" applyBorder="1" applyFont="1">
      <alignment horizontal="left"/>
    </xf>
    <xf borderId="5" fillId="8" fontId="2" numFmtId="0" xfId="0" applyAlignment="1" applyBorder="1" applyFont="1">
      <alignment/>
    </xf>
    <xf borderId="6" fillId="8" fontId="3" numFmtId="0" xfId="0" applyAlignment="1" applyBorder="1" applyFont="1">
      <alignment horizontal="right"/>
    </xf>
    <xf borderId="6" fillId="11" fontId="3" numFmtId="0" xfId="0" applyAlignment="1" applyBorder="1" applyFill="1" applyFont="1">
      <alignment horizontal="right"/>
    </xf>
    <xf borderId="5" fillId="0" fontId="2" numFmtId="1" xfId="0" applyAlignment="1" applyBorder="1" applyFont="1" applyNumberFormat="1">
      <alignment/>
    </xf>
    <xf borderId="13" fillId="0" fontId="2" numFmtId="1" xfId="0" applyAlignment="1" applyBorder="1" applyFont="1" applyNumberFormat="1">
      <alignment/>
    </xf>
    <xf borderId="6" fillId="11" fontId="3" numFmtId="0" xfId="0" applyAlignment="1" applyBorder="1" applyFont="1">
      <alignment horizontal="left" vertical="top"/>
    </xf>
    <xf borderId="11" fillId="0" fontId="2" numFmtId="1" xfId="0" applyAlignment="1" applyBorder="1" applyFont="1" applyNumberFormat="1">
      <alignment/>
    </xf>
    <xf borderId="6" fillId="11" fontId="3" numFmtId="0" xfId="0" applyAlignment="1" applyBorder="1" applyFont="1">
      <alignment horizontal="left"/>
    </xf>
    <xf borderId="4" fillId="0" fontId="2" numFmtId="1" xfId="0" applyAlignment="1" applyBorder="1" applyFont="1" applyNumberFormat="1">
      <alignment/>
    </xf>
    <xf borderId="7" fillId="11" fontId="3" numFmtId="0" xfId="0" applyAlignment="1" applyBorder="1" applyFont="1">
      <alignment horizontal="right"/>
    </xf>
    <xf borderId="10" fillId="4" fontId="8" numFmtId="0" xfId="0" applyAlignment="1" applyBorder="1" applyFont="1">
      <alignment/>
    </xf>
    <xf borderId="11" fillId="0" fontId="2" numFmtId="1" xfId="0" applyAlignment="1" applyBorder="1" applyFont="1" applyNumberFormat="1">
      <alignment vertical="top"/>
    </xf>
    <xf borderId="4" fillId="0" fontId="6" numFmtId="0" xfId="0" applyAlignment="1" applyBorder="1" applyFont="1">
      <alignment wrapText="1"/>
    </xf>
    <xf borderId="6" fillId="4" fontId="8" numFmtId="0" xfId="0" applyAlignment="1" applyBorder="1" applyFont="1">
      <alignment horizontal="right"/>
    </xf>
    <xf borderId="13" fillId="0" fontId="6" numFmtId="0" xfId="0" applyAlignment="1" applyBorder="1" applyFont="1">
      <alignment wrapText="1"/>
    </xf>
    <xf borderId="12" fillId="0" fontId="6" numFmtId="0" xfId="0" applyAlignment="1" applyBorder="1" applyFont="1">
      <alignment wrapText="1"/>
    </xf>
    <xf borderId="12" fillId="0" fontId="9" numFmtId="0" xfId="0" applyAlignment="1" applyBorder="1" applyFont="1">
      <alignment/>
    </xf>
    <xf borderId="14" fillId="8" fontId="11" numFmtId="1" xfId="0" applyAlignment="1" applyBorder="1" applyFont="1" applyNumberFormat="1">
      <alignment/>
    </xf>
    <xf borderId="6" fillId="6" fontId="12" numFmtId="164" xfId="0" applyAlignment="1" applyBorder="1" applyFont="1" applyNumberFormat="1">
      <alignment horizontal="center"/>
    </xf>
    <xf borderId="15" fillId="0" fontId="6" numFmtId="0" xfId="0" applyAlignment="1" applyBorder="1" applyFont="1">
      <alignment wrapText="1"/>
    </xf>
    <xf borderId="6" fillId="6" fontId="2" numFmtId="165" xfId="0" applyAlignment="1" applyBorder="1" applyFont="1" applyNumberFormat="1">
      <alignment horizontal="center"/>
    </xf>
    <xf borderId="12" fillId="0" fontId="2" numFmtId="1" xfId="0" applyAlignment="1" applyBorder="1" applyFont="1" applyNumberFormat="1">
      <alignment/>
    </xf>
    <xf borderId="6" fillId="4" fontId="8" numFmtId="165" xfId="0" applyAlignment="1" applyBorder="1" applyFont="1" applyNumberFormat="1">
      <alignment/>
    </xf>
    <xf borderId="14" fillId="0" fontId="2" numFmtId="1" xfId="0" applyAlignment="1" applyBorder="1" applyFont="1" applyNumberFormat="1">
      <alignment/>
    </xf>
    <xf borderId="15" fillId="0" fontId="2" numFmtId="1" xfId="0" applyAlignment="1" applyBorder="1" applyFont="1" applyNumberFormat="1">
      <alignment vertical="top"/>
    </xf>
    <xf borderId="15" fillId="0" fontId="2" numFmtId="1" xfId="0" applyAlignment="1" applyBorder="1" applyFont="1" applyNumberFormat="1">
      <alignment/>
    </xf>
    <xf borderId="6" fillId="5" fontId="8" numFmtId="165" xfId="0" applyAlignment="1" applyBorder="1" applyFont="1" applyNumberFormat="1">
      <alignment/>
    </xf>
    <xf borderId="12" fillId="0" fontId="9" numFmtId="0" xfId="0" applyAlignment="1" applyBorder="1" applyFont="1">
      <alignment vertical="top"/>
    </xf>
    <xf borderId="8" fillId="10" fontId="2" numFmtId="0" xfId="0" applyAlignment="1" applyBorder="1" applyFont="1">
      <alignment horizontal="left"/>
    </xf>
    <xf borderId="6" fillId="12" fontId="2" numFmtId="166" xfId="0" applyAlignment="1" applyBorder="1" applyFill="1" applyFont="1" applyNumberFormat="1">
      <alignment/>
    </xf>
    <xf borderId="6" fillId="12" fontId="2" numFmtId="0" xfId="0" applyAlignment="1" applyBorder="1" applyFont="1">
      <alignment/>
    </xf>
    <xf borderId="6" fillId="6" fontId="3" numFmtId="164" xfId="0" applyAlignment="1" applyBorder="1" applyFont="1" applyNumberFormat="1">
      <alignment horizontal="center"/>
    </xf>
    <xf borderId="12" fillId="0" fontId="2" numFmtId="0" xfId="0" applyAlignment="1" applyBorder="1" applyFont="1">
      <alignment vertical="top"/>
    </xf>
    <xf borderId="6" fillId="7" fontId="3" numFmtId="165" xfId="0" applyAlignment="1" applyBorder="1" applyFont="1" applyNumberFormat="1">
      <alignment/>
    </xf>
    <xf borderId="0" fillId="8" fontId="11" numFmtId="1" xfId="0" applyAlignment="1" applyFont="1" applyNumberFormat="1">
      <alignment/>
    </xf>
    <xf borderId="14" fillId="0" fontId="11" numFmtId="1" xfId="0" applyAlignment="1" applyBorder="1" applyFont="1" applyNumberFormat="1">
      <alignment/>
    </xf>
    <xf borderId="6" fillId="0" fontId="6" numFmtId="0" xfId="0" applyAlignment="1" applyBorder="1" applyFont="1">
      <alignment wrapText="1"/>
    </xf>
    <xf borderId="14" fillId="0" fontId="6" numFmtId="0" xfId="0" applyAlignment="1" applyBorder="1" applyFont="1">
      <alignment wrapText="1"/>
    </xf>
    <xf borderId="6" fillId="9" fontId="3" numFmtId="165" xfId="0" applyAlignment="1" applyBorder="1" applyFont="1" applyNumberFormat="1">
      <alignment horizontal="right"/>
    </xf>
    <xf borderId="6" fillId="9" fontId="3" numFmtId="165" xfId="0" applyAlignment="1" applyBorder="1" applyFont="1" applyNumberFormat="1">
      <alignment/>
    </xf>
    <xf borderId="7" fillId="9" fontId="3" numFmtId="165" xfId="0" applyAlignment="1" applyBorder="1" applyFont="1" applyNumberFormat="1">
      <alignment/>
    </xf>
    <xf borderId="0" fillId="0" fontId="2" numFmtId="0" xfId="0" applyAlignment="1" applyFont="1">
      <alignment/>
    </xf>
    <xf borderId="10" fillId="9" fontId="3" numFmtId="165" xfId="0" applyAlignment="1" applyBorder="1" applyFont="1" applyNumberFormat="1">
      <alignment/>
    </xf>
    <xf borderId="6" fillId="10" fontId="2" numFmtId="0" xfId="0" applyAlignment="1" applyBorder="1" applyFont="1">
      <alignment horizontal="left"/>
    </xf>
    <xf borderId="6" fillId="12" fontId="13" numFmtId="166" xfId="0" applyAlignment="1" applyBorder="1" applyFont="1" applyNumberFormat="1">
      <alignment/>
    </xf>
    <xf borderId="0" fillId="8" fontId="2" numFmtId="1" xfId="0" applyAlignment="1" applyFont="1" applyNumberFormat="1">
      <alignment/>
    </xf>
    <xf borderId="6" fillId="12" fontId="13" numFmtId="0" xfId="0" applyAlignment="1" applyBorder="1" applyFont="1">
      <alignment/>
    </xf>
    <xf borderId="0" fillId="8" fontId="2" numFmtId="9" xfId="0" applyAlignment="1" applyFont="1" applyNumberFormat="1">
      <alignment/>
    </xf>
    <xf borderId="6" fillId="6" fontId="14" numFmtId="167" xfId="0" applyAlignment="1" applyBorder="1" applyFont="1" applyNumberFormat="1">
      <alignment horizontal="center"/>
    </xf>
    <xf borderId="0" fillId="0" fontId="2" numFmtId="1" xfId="0" applyAlignment="1" applyFont="1" applyNumberFormat="1">
      <alignment/>
    </xf>
    <xf borderId="6" fillId="6" fontId="13" numFmtId="165" xfId="0" applyAlignment="1" applyBorder="1" applyFont="1" applyNumberFormat="1">
      <alignment horizontal="center"/>
    </xf>
    <xf borderId="6" fillId="7" fontId="14" numFmtId="165" xfId="0" applyAlignment="1" applyBorder="1" applyFont="1" applyNumberFormat="1">
      <alignment/>
    </xf>
    <xf borderId="6" fillId="7" fontId="14" numFmtId="165" xfId="0" applyAlignment="1" applyBorder="1" applyFont="1" applyNumberFormat="1">
      <alignment/>
    </xf>
    <xf borderId="3" fillId="0" fontId="9" numFmtId="0" xfId="0" applyAlignment="1" applyBorder="1" applyFont="1">
      <alignment vertical="top"/>
    </xf>
    <xf borderId="6" fillId="9" fontId="14" numFmtId="165" xfId="0" applyAlignment="1" applyBorder="1" applyFont="1" applyNumberFormat="1">
      <alignment horizontal="right"/>
    </xf>
    <xf borderId="6" fillId="9" fontId="14" numFmtId="165" xfId="0" applyAlignment="1" applyBorder="1" applyFont="1" applyNumberFormat="1">
      <alignment/>
    </xf>
    <xf borderId="7" fillId="9" fontId="14" numFmtId="165" xfId="0" applyAlignment="1" applyBorder="1" applyFont="1" applyNumberFormat="1">
      <alignment/>
    </xf>
    <xf borderId="10" fillId="9" fontId="14" numFmtId="165" xfId="0" applyAlignment="1" applyBorder="1" applyFont="1" applyNumberFormat="1">
      <alignment/>
    </xf>
    <xf borderId="6" fillId="10" fontId="13" numFmtId="0" xfId="0" applyAlignment="1" applyBorder="1" applyFont="1">
      <alignment horizontal="left"/>
    </xf>
    <xf borderId="11" fillId="6" fontId="13" numFmtId="165" xfId="0" applyAlignment="1" applyBorder="1" applyFont="1" applyNumberFormat="1">
      <alignment horizontal="center"/>
    </xf>
    <xf borderId="10" fillId="9" fontId="14" numFmtId="165" xfId="0" applyAlignment="1" applyBorder="1" applyFont="1" applyNumberFormat="1">
      <alignment/>
    </xf>
    <xf borderId="8" fillId="6" fontId="13" numFmtId="165" xfId="0" applyAlignment="1" applyBorder="1" applyFont="1" applyNumberFormat="1">
      <alignment horizontal="center"/>
    </xf>
    <xf borderId="6" fillId="12" fontId="2" numFmtId="166" xfId="0" applyAlignment="1" applyBorder="1" applyFont="1" applyNumberFormat="1">
      <alignment/>
    </xf>
    <xf borderId="1" fillId="8" fontId="2" numFmtId="2" xfId="0" applyAlignment="1" applyBorder="1" applyFont="1" applyNumberFormat="1">
      <alignment vertical="top"/>
    </xf>
    <xf borderId="6" fillId="9" fontId="3" numFmtId="168" xfId="0" applyAlignment="1" applyBorder="1" applyFont="1" applyNumberFormat="1">
      <alignment horizontal="right"/>
    </xf>
    <xf borderId="1" fillId="0" fontId="2" numFmtId="1" xfId="0" applyAlignment="1" applyBorder="1" applyFont="1" applyNumberFormat="1">
      <alignment vertical="top"/>
    </xf>
    <xf borderId="10" fillId="9" fontId="3" numFmtId="168" xfId="0" applyAlignment="1" applyBorder="1" applyFont="1" applyNumberFormat="1">
      <alignment/>
    </xf>
    <xf borderId="14" fillId="0" fontId="11" numFmtId="1" xfId="0" applyAlignment="1" applyBorder="1" applyFont="1" applyNumberFormat="1">
      <alignment vertical="top"/>
    </xf>
    <xf borderId="6" fillId="9" fontId="3" numFmtId="168" xfId="0" applyAlignment="1" applyBorder="1" applyFont="1" applyNumberFormat="1">
      <alignment/>
    </xf>
    <xf borderId="7" fillId="9" fontId="3" numFmtId="168" xfId="0" applyAlignment="1" applyBorder="1" applyFont="1" applyNumberFormat="1">
      <alignment/>
    </xf>
    <xf borderId="12" fillId="0" fontId="2" numFmtId="1" xfId="0" applyAlignment="1" applyBorder="1" applyFont="1" applyNumberFormat="1">
      <alignment vertical="top"/>
    </xf>
    <xf borderId="14" fillId="0" fontId="2" numFmtId="1" xfId="0" applyAlignment="1" applyBorder="1" applyFont="1" applyNumberFormat="1">
      <alignment vertical="top"/>
    </xf>
    <xf borderId="6" fillId="7" fontId="3" numFmtId="168" xfId="0" applyAlignment="1" applyBorder="1" applyFont="1" applyNumberFormat="1">
      <alignment/>
    </xf>
    <xf borderId="12" fillId="0" fontId="2" numFmtId="0" xfId="0" applyAlignment="1" applyBorder="1" applyFont="1">
      <alignment horizontal="right"/>
    </xf>
    <xf borderId="0" fillId="0" fontId="2" numFmtId="169" xfId="0" applyAlignment="1" applyFont="1" applyNumberFormat="1">
      <alignment horizontal="left"/>
    </xf>
    <xf borderId="7" fillId="9" fontId="3" numFmtId="165" xfId="0" applyAlignment="1" applyBorder="1" applyFont="1" applyNumberFormat="1">
      <alignment horizontal="right"/>
    </xf>
    <xf borderId="9" fillId="0" fontId="6" numFmtId="0" xfId="0" applyAlignment="1" applyBorder="1" applyFont="1">
      <alignment wrapText="1"/>
    </xf>
    <xf borderId="0" fillId="0" fontId="2" numFmtId="169" xfId="0" applyAlignment="1" applyFont="1" applyNumberFormat="1">
      <alignment vertical="top" wrapText="1"/>
    </xf>
    <xf borderId="5" fillId="0" fontId="2" numFmtId="0" xfId="0" applyAlignment="1" applyBorder="1" applyFont="1">
      <alignment/>
    </xf>
    <xf borderId="5" fillId="8" fontId="2" numFmtId="1" xfId="0" applyAlignment="1" applyBorder="1" applyFont="1" applyNumberFormat="1">
      <alignment horizontal="left"/>
    </xf>
    <xf borderId="12" fillId="8" fontId="2" numFmtId="1" xfId="0" applyAlignment="1" applyBorder="1" applyFont="1" applyNumberFormat="1">
      <alignment/>
    </xf>
    <xf borderId="6" fillId="10" fontId="2" numFmtId="0" xfId="0" applyAlignment="1" applyBorder="1" applyFont="1">
      <alignment horizontal="center"/>
    </xf>
    <xf borderId="14" fillId="12" fontId="2" numFmtId="1" xfId="0" applyAlignment="1" applyBorder="1" applyFont="1" applyNumberFormat="1">
      <alignment/>
    </xf>
    <xf borderId="6" fillId="6" fontId="3" numFmtId="170" xfId="0" applyAlignment="1" applyBorder="1" applyFont="1" applyNumberFormat="1">
      <alignment horizontal="center"/>
    </xf>
    <xf borderId="12" fillId="12" fontId="2" numFmtId="1" xfId="0" applyAlignment="1" applyBorder="1" applyFont="1" applyNumberFormat="1">
      <alignment/>
    </xf>
    <xf borderId="14" fillId="12" fontId="15" numFmtId="1" xfId="0" applyAlignment="1" applyBorder="1" applyFont="1" applyNumberFormat="1">
      <alignment/>
    </xf>
    <xf borderId="12" fillId="0" fontId="2" numFmtId="0" xfId="0" applyAlignment="1" applyBorder="1" applyFont="1">
      <alignment horizontal="left"/>
    </xf>
    <xf borderId="12" fillId="0" fontId="2" numFmtId="0" xfId="0" applyAlignment="1" applyBorder="1" applyFont="1">
      <alignment/>
    </xf>
    <xf borderId="0" fillId="0" fontId="2" numFmtId="0" xfId="0" applyAlignment="1" applyFont="1">
      <alignment horizontal="left"/>
    </xf>
    <xf borderId="3" fillId="0" fontId="9" numFmtId="0" xfId="0" applyAlignment="1" applyBorder="1" applyFont="1">
      <alignment/>
    </xf>
    <xf borderId="1" fillId="8" fontId="2" numFmtId="0" xfId="0" applyAlignment="1" applyBorder="1" applyFont="1">
      <alignment horizontal="left"/>
    </xf>
    <xf borderId="1" fillId="8" fontId="2" numFmtId="0" xfId="0" applyAlignment="1" applyBorder="1" applyFont="1">
      <alignment horizontal="right"/>
    </xf>
    <xf borderId="2" fillId="0" fontId="2" numFmtId="1" xfId="0" applyAlignment="1" applyBorder="1" applyFont="1" applyNumberFormat="1">
      <alignment/>
    </xf>
    <xf borderId="14" fillId="8" fontId="2" numFmtId="1" xfId="0" applyAlignment="1" applyBorder="1" applyFont="1" applyNumberFormat="1">
      <alignment/>
    </xf>
    <xf borderId="12" fillId="0" fontId="9" numFmtId="0" xfId="0" applyAlignment="1" applyBorder="1" applyFont="1">
      <alignment/>
    </xf>
    <xf borderId="14" fillId="0" fontId="2" numFmtId="1" xfId="0" applyAlignment="1" applyBorder="1" applyFont="1" applyNumberFormat="1">
      <alignment horizontal="right"/>
    </xf>
    <xf borderId="15" fillId="0" fontId="2" numFmtId="1" xfId="0" applyAlignment="1" applyBorder="1" applyFont="1" applyNumberFormat="1">
      <alignment horizontal="right"/>
    </xf>
    <xf borderId="15" fillId="4" fontId="2" numFmtId="1" xfId="0" applyAlignment="1" applyBorder="1" applyFont="1" applyNumberFormat="1">
      <alignment wrapText="1"/>
    </xf>
    <xf borderId="12" fillId="4" fontId="2" numFmtId="1" xfId="0" applyAlignment="1" applyBorder="1" applyFont="1" applyNumberFormat="1">
      <alignment wrapText="1"/>
    </xf>
    <xf borderId="14" fillId="4" fontId="16" numFmtId="1" xfId="0" applyAlignment="1" applyBorder="1" applyFont="1" applyNumberFormat="1">
      <alignment wrapText="1"/>
    </xf>
    <xf borderId="15" fillId="4" fontId="17" numFmtId="1" xfId="0" applyAlignment="1" applyBorder="1" applyFont="1" applyNumberFormat="1">
      <alignment wrapText="1"/>
    </xf>
    <xf borderId="15" fillId="4" fontId="18" numFmtId="1" xfId="0" applyAlignment="1" applyBorder="1" applyFont="1" applyNumberFormat="1">
      <alignment wrapText="1"/>
    </xf>
    <xf borderId="15" fillId="5" fontId="2" numFmtId="1" xfId="0" applyAlignment="1" applyBorder="1" applyFont="1" applyNumberFormat="1">
      <alignment wrapText="1"/>
    </xf>
    <xf borderId="12" fillId="5" fontId="2" numFmtId="1" xfId="0" applyAlignment="1" applyBorder="1" applyFont="1" applyNumberFormat="1">
      <alignment wrapText="1"/>
    </xf>
    <xf borderId="14" fillId="5" fontId="19" numFmtId="1" xfId="0" applyAlignment="1" applyBorder="1" applyFont="1" applyNumberFormat="1">
      <alignment wrapText="1"/>
    </xf>
    <xf borderId="15" fillId="5" fontId="20" numFmtId="1" xfId="0" applyAlignment="1" applyBorder="1" applyFont="1" applyNumberFormat="1">
      <alignment wrapText="1"/>
    </xf>
    <xf borderId="0" fillId="5" fontId="21" numFmtId="1" xfId="0" applyAlignment="1" applyFont="1" applyNumberFormat="1">
      <alignment wrapText="1"/>
    </xf>
    <xf borderId="14" fillId="5" fontId="22" numFmtId="2" xfId="0" applyAlignment="1" applyBorder="1" applyFont="1" applyNumberFormat="1">
      <alignment wrapText="1"/>
    </xf>
    <xf borderId="15" fillId="0" fontId="2" numFmtId="169" xfId="0" applyAlignment="1" applyBorder="1" applyFont="1" applyNumberFormat="1">
      <alignment/>
    </xf>
    <xf borderId="12" fillId="0" fontId="2" numFmtId="169" xfId="0" applyAlignment="1" applyBorder="1" applyFont="1" applyNumberFormat="1">
      <alignment/>
    </xf>
    <xf borderId="14" fillId="0" fontId="2" numFmtId="169" xfId="0" applyAlignment="1" applyBorder="1" applyFont="1" applyNumberFormat="1">
      <alignment/>
    </xf>
    <xf borderId="15" fillId="4" fontId="3" numFmtId="169" xfId="0" applyAlignment="1" applyBorder="1" applyFont="1" applyNumberFormat="1">
      <alignment wrapText="1"/>
    </xf>
    <xf borderId="15" fillId="5" fontId="3" numFmtId="2" xfId="0" applyAlignment="1" applyBorder="1" applyFont="1" applyNumberFormat="1">
      <alignment wrapText="1"/>
    </xf>
    <xf borderId="3" fillId="0" fontId="2" numFmtId="0" xfId="0" applyAlignment="1" applyBorder="1" applyFont="1">
      <alignment/>
    </xf>
    <xf borderId="5" fillId="8" fontId="2" numFmtId="0" xfId="0" applyAlignment="1" applyBorder="1" applyFont="1">
      <alignment/>
    </xf>
    <xf borderId="10" fillId="8" fontId="2" numFmtId="0" xfId="0" applyAlignment="1" applyBorder="1" applyFont="1">
      <alignment/>
    </xf>
    <xf borderId="1" fillId="0" fontId="3" numFmtId="0" xfId="0" applyAlignment="1" applyBorder="1" applyFont="1">
      <alignment/>
    </xf>
    <xf borderId="6" fillId="6" fontId="2" numFmtId="0" xfId="0" applyAlignment="1" applyBorder="1" applyFont="1">
      <alignment horizontal="right"/>
    </xf>
    <xf borderId="1" fillId="0" fontId="2" numFmtId="1" xfId="0" applyAlignment="1" applyBorder="1" applyFont="1" applyNumberFormat="1">
      <alignment/>
    </xf>
    <xf borderId="6" fillId="8" fontId="3" numFmtId="0" xfId="0" applyAlignment="1" applyBorder="1" applyFont="1">
      <alignment horizontal="right"/>
    </xf>
    <xf borderId="8" fillId="0" fontId="2" numFmtId="0" xfId="0" applyAlignment="1" applyBorder="1" applyFont="1">
      <alignment/>
    </xf>
    <xf borderId="3" fillId="0" fontId="2" numFmtId="1" xfId="0" applyAlignment="1" applyBorder="1" applyFont="1" applyNumberFormat="1">
      <alignment/>
    </xf>
    <xf borderId="6" fillId="8" fontId="3" numFmtId="165" xfId="0" applyAlignment="1" applyBorder="1" applyFont="1" applyNumberFormat="1">
      <alignment horizontal="right"/>
    </xf>
    <xf borderId="8" fillId="0" fontId="2" numFmtId="1" xfId="0" applyAlignment="1" applyBorder="1" applyFont="1" applyNumberFormat="1">
      <alignment/>
    </xf>
    <xf borderId="6" fillId="11" fontId="3" numFmtId="0" xfId="0" applyAlignment="1" applyBorder="1" applyFont="1">
      <alignment horizontal="right"/>
    </xf>
    <xf borderId="8" fillId="4" fontId="3" numFmtId="1" xfId="0" applyAlignment="1" applyBorder="1" applyFont="1" applyNumberFormat="1">
      <alignment horizontal="right"/>
    </xf>
    <xf borderId="6" fillId="11" fontId="3" numFmtId="165" xfId="0" applyAlignment="1" applyBorder="1" applyFont="1" applyNumberFormat="1">
      <alignment horizontal="right"/>
    </xf>
    <xf borderId="8" fillId="5" fontId="3" numFmtId="1" xfId="0" applyAlignment="1" applyBorder="1" applyFont="1" applyNumberFormat="1">
      <alignment horizontal="right"/>
    </xf>
    <xf borderId="14" fillId="7" fontId="2" numFmtId="0" xfId="0" applyAlignment="1" applyBorder="1" applyFont="1">
      <alignment/>
    </xf>
    <xf borderId="0" fillId="3" fontId="23" numFmtId="0" xfId="0" applyAlignment="1" applyFont="1">
      <alignment/>
    </xf>
    <xf borderId="6" fillId="7" fontId="5" numFmtId="0" xfId="0" applyAlignment="1" applyBorder="1" applyFont="1">
      <alignment/>
    </xf>
    <xf borderId="3" fillId="8" fontId="3" numFmtId="0" xfId="0" applyAlignment="1" applyBorder="1" applyFont="1">
      <alignment vertical="center"/>
    </xf>
    <xf borderId="6" fillId="6" fontId="2" numFmtId="0" xfId="0" applyAlignment="1" applyBorder="1" applyFont="1">
      <alignment horizontal="center"/>
    </xf>
    <xf borderId="5" fillId="12" fontId="3" numFmtId="0" xfId="0" applyAlignment="1" applyBorder="1" applyFont="1">
      <alignment vertical="center"/>
    </xf>
    <xf borderId="6" fillId="7" fontId="3" numFmtId="0" xfId="0" applyAlignment="1" applyBorder="1" applyFont="1">
      <alignment/>
    </xf>
    <xf borderId="6" fillId="9" fontId="3" numFmtId="0" xfId="0" applyAlignment="1" applyBorder="1" applyFont="1">
      <alignment horizontal="right"/>
    </xf>
    <xf borderId="0" fillId="12" fontId="3" numFmtId="0" xfId="0" applyAlignment="1" applyFont="1">
      <alignment vertical="center"/>
    </xf>
    <xf borderId="6" fillId="9" fontId="3" numFmtId="0" xfId="0" applyAlignment="1" applyBorder="1" applyFont="1">
      <alignment/>
    </xf>
    <xf borderId="7" fillId="9" fontId="3" numFmtId="0" xfId="0" applyAlignment="1" applyBorder="1" applyFont="1">
      <alignment horizontal="right"/>
    </xf>
    <xf borderId="4" fillId="13" fontId="12" numFmtId="0" xfId="0" applyAlignment="1" applyBorder="1" applyFill="1" applyFont="1">
      <alignment/>
    </xf>
    <xf borderId="6" fillId="7" fontId="12" numFmtId="0" xfId="0" applyAlignment="1" applyBorder="1" applyFont="1">
      <alignment/>
    </xf>
    <xf borderId="6" fillId="7" fontId="2" numFmtId="0" xfId="0" applyAlignment="1" applyBorder="1" applyFont="1">
      <alignment/>
    </xf>
    <xf borderId="12" fillId="0" fontId="12" numFmtId="0" xfId="0" applyAlignment="1" applyBorder="1" applyFont="1">
      <alignment/>
    </xf>
    <xf borderId="6" fillId="8" fontId="12" numFmtId="0" xfId="0" applyAlignment="1" applyBorder="1" applyFont="1">
      <alignment horizontal="center"/>
    </xf>
    <xf borderId="0" fillId="0" fontId="3" numFmtId="0" xfId="0" applyAlignment="1" applyFont="1">
      <alignment/>
    </xf>
    <xf borderId="14" fillId="0" fontId="2" numFmtId="0" xfId="0" applyAlignment="1" applyBorder="1" applyFont="1">
      <alignment/>
    </xf>
    <xf borderId="6" fillId="7" fontId="3" numFmtId="1" xfId="0" applyAlignment="1" applyBorder="1" applyFont="1" applyNumberFormat="1">
      <alignment/>
    </xf>
    <xf borderId="12" fillId="0" fontId="3" numFmtId="0" xfId="0" applyAlignment="1" applyBorder="1" applyFont="1">
      <alignment/>
    </xf>
    <xf borderId="0" fillId="0" fontId="24" numFmtId="0" xfId="0" applyAlignment="1" applyFont="1">
      <alignment/>
    </xf>
    <xf borderId="0" fillId="8" fontId="10" numFmtId="0" xfId="0" applyAlignment="1" applyFont="1">
      <alignment/>
    </xf>
    <xf borderId="0" fillId="0" fontId="2" numFmtId="0" xfId="0" applyAlignment="1" applyFont="1">
      <alignment/>
    </xf>
    <xf borderId="6" fillId="9" fontId="2" numFmtId="0" xfId="0" applyAlignment="1" applyBorder="1" applyFont="1">
      <alignment/>
    </xf>
    <xf borderId="12" fillId="0" fontId="2" numFmtId="0" xfId="0" applyAlignment="1" applyBorder="1" applyFont="1">
      <alignment/>
    </xf>
    <xf borderId="6" fillId="9" fontId="2" numFmtId="0" xfId="0" applyAlignment="1" applyBorder="1" applyFont="1">
      <alignment/>
    </xf>
    <xf borderId="0" fillId="0" fontId="10" numFmtId="1" xfId="0" applyAlignment="1" applyFont="1" applyNumberFormat="1">
      <alignment/>
    </xf>
    <xf borderId="6" fillId="9" fontId="2" numFmtId="1" xfId="0" applyAlignment="1" applyBorder="1" applyFont="1" applyNumberFormat="1">
      <alignment/>
    </xf>
    <xf borderId="0" fillId="8" fontId="10" numFmtId="1" xfId="0" applyAlignment="1" applyFont="1" applyNumberFormat="1">
      <alignment/>
    </xf>
    <xf borderId="0" fillId="8" fontId="2" numFmtId="0" xfId="0" applyAlignment="1" applyFont="1">
      <alignment/>
    </xf>
    <xf borderId="0" fillId="0" fontId="2" numFmtId="1" xfId="0" applyAlignment="1" applyFont="1" applyNumberFormat="1">
      <alignment horizontal="right"/>
    </xf>
    <xf borderId="0" fillId="13" fontId="2" numFmtId="0" xfId="0" applyAlignment="1" applyFont="1">
      <alignment/>
    </xf>
    <xf borderId="0" fillId="13" fontId="2" numFmtId="0" xfId="0" applyAlignment="1" applyFont="1">
      <alignment/>
    </xf>
    <xf borderId="14" fillId="13" fontId="2" numFmtId="0" xfId="0" applyAlignment="1" applyBorder="1" applyFont="1">
      <alignment/>
    </xf>
    <xf borderId="12" fillId="12" fontId="2" numFmtId="0" xfId="0" applyAlignment="1" applyBorder="1" applyFont="1">
      <alignment/>
    </xf>
    <xf borderId="0" fillId="12" fontId="2" numFmtId="0" xfId="0" applyAlignment="1" applyFont="1">
      <alignment/>
    </xf>
    <xf borderId="0" fillId="13" fontId="2" numFmtId="0" xfId="0" applyAlignment="1" applyFont="1">
      <alignment/>
    </xf>
    <xf borderId="2" fillId="0" fontId="2" numFmtId="0" xfId="0" applyAlignment="1" applyBorder="1" applyFont="1">
      <alignment/>
    </xf>
    <xf borderId="6" fillId="8" fontId="12" numFmtId="0" xfId="0" applyAlignment="1" applyBorder="1" applyFont="1">
      <alignment horizontal="center"/>
    </xf>
    <xf borderId="6" fillId="7" fontId="2" numFmtId="0" xfId="0" applyAlignment="1" applyBorder="1" applyFont="1">
      <alignment/>
    </xf>
    <xf borderId="6" fillId="7" fontId="3" numFmtId="0" xfId="0" applyAlignment="1" applyBorder="1" applyFont="1">
      <alignment/>
    </xf>
    <xf borderId="6" fillId="9" fontId="3" numFmtId="0" xfId="0" applyAlignment="1" applyBorder="1" applyFont="1">
      <alignment horizontal="right"/>
    </xf>
    <xf borderId="6" fillId="9" fontId="3" numFmtId="0" xfId="0" applyAlignment="1" applyBorder="1" applyFont="1">
      <alignment/>
    </xf>
    <xf borderId="6" fillId="9" fontId="3" numFmtId="2" xfId="0" applyAlignment="1" applyBorder="1" applyFont="1" applyNumberFormat="1">
      <alignment/>
    </xf>
    <xf borderId="6" fillId="9" fontId="3" numFmtId="2" xfId="0" applyAlignment="1" applyBorder="1" applyFont="1" applyNumberFormat="1">
      <alignment horizontal="right"/>
    </xf>
    <xf borderId="5" fillId="9" fontId="3" numFmtId="0" xfId="0" applyAlignment="1" applyBorder="1" applyFont="1">
      <alignment horizontal="right"/>
    </xf>
    <xf borderId="0" fillId="9" fontId="25" numFmtId="0" xfId="0" applyAlignment="1" applyFont="1">
      <alignment horizontal="left"/>
    </xf>
    <xf borderId="0" fillId="9" fontId="3" numFmtId="0" xfId="0" applyAlignment="1" applyFont="1">
      <alignment horizontal="right"/>
    </xf>
    <xf borderId="0" fillId="9" fontId="3" numFmtId="0" xfId="0" applyAlignment="1" applyFont="1">
      <alignment horizontal="left"/>
    </xf>
  </cellXfs>
  <cellStyles count="1">
    <cellStyle xfId="0" name="Normal" builtinId="0"/>
  </cellStyles>
  <dxfs count="3">
    <dxf>
      <font>
        <color rgb="FF9C0006"/>
      </font>
      <fill>
        <patternFill patternType="solid">
          <fgColor rgb="FFFFC7CE"/>
          <bgColor rgb="FFFFC7CE"/>
        </patternFill>
      </fill>
      <alignment wrapText="1"/>
      <border>
        <left/>
        <right/>
        <top/>
        <bottom/>
      </border>
    </dxf>
    <dxf>
      <font>
        <color rgb="FF000000"/>
      </font>
      <fill>
        <patternFill patternType="solid">
          <fgColor rgb="FFFF0000"/>
          <bgColor rgb="FFFF0000"/>
        </patternFill>
      </fill>
      <alignment wrapText="1"/>
      <border>
        <left/>
        <right/>
        <top/>
        <bottom/>
      </border>
    </dxf>
    <dxf>
      <font>
        <color rgb="FFFF0000"/>
      </font>
      <fill>
        <patternFill patternType="solid">
          <fgColor rgb="FFFFFFFF"/>
          <bgColor rgb="FFFFFFFF"/>
        </patternFill>
      </fill>
      <alignment wrapText="1"/>
      <border>
        <left/>
        <right/>
        <top/>
        <bottom/>
      </border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2.75"/>
  <cols>
    <col customWidth="1" min="1" max="1" width="25.29"/>
    <col customWidth="1" min="2" max="2" width="15.71"/>
    <col customWidth="1" min="3" max="3" width="9.29"/>
    <col customWidth="1" min="4" max="4" width="3.71"/>
    <col customWidth="1" min="5" max="5" width="9.29"/>
    <col customWidth="1" min="6" max="6" width="10.0"/>
    <col customWidth="1" min="7" max="7" width="8.71"/>
    <col customWidth="1" min="8" max="8" width="8.0"/>
    <col customWidth="1" min="9" max="9" width="7.57"/>
    <col customWidth="1" min="10" max="10" width="8.71"/>
    <col customWidth="1" min="11" max="11" width="7.86"/>
    <col customWidth="1" min="12" max="12" width="7.43"/>
    <col customWidth="1" min="13" max="13" width="8.0"/>
    <col customWidth="1" min="14" max="14" width="8.71"/>
    <col customWidth="1" min="15" max="15" width="8.29"/>
    <col customWidth="1" min="16" max="17" width="8.14"/>
    <col customWidth="1" min="18" max="18" width="8.71"/>
    <col customWidth="1" min="19" max="19" width="7.71"/>
    <col customWidth="1" min="20" max="20" width="10.71"/>
    <col customWidth="1" min="21" max="21" width="34.86"/>
    <col customWidth="1" min="22" max="22" width="9.29"/>
    <col customWidth="1" min="23" max="23" width="23.29"/>
  </cols>
  <sheetData>
    <row r="1" ht="66.0" customHeight="1">
      <c r="A1" s="5" t="s">
        <v>1</v>
      </c>
      <c r="B1" s="8"/>
      <c r="C1" s="8"/>
      <c r="D1" s="8"/>
      <c r="E1" s="8"/>
      <c r="F1" s="8"/>
      <c r="G1" s="10">
        <v>4.0</v>
      </c>
      <c r="H1" s="12" t="s">
        <v>3</v>
      </c>
      <c r="I1" s="12" t="s">
        <v>4</v>
      </c>
      <c r="J1" s="12" t="s">
        <v>4</v>
      </c>
      <c r="K1" s="16" t="s">
        <v>3</v>
      </c>
      <c r="L1" s="18" t="s">
        <v>4</v>
      </c>
      <c r="M1" s="12" t="s">
        <v>6</v>
      </c>
      <c r="N1" s="20">
        <v>5.0</v>
      </c>
      <c r="O1" s="22" t="s">
        <v>3</v>
      </c>
      <c r="P1" s="23" t="s">
        <v>4</v>
      </c>
      <c r="Q1" s="24" t="s">
        <v>4</v>
      </c>
      <c r="R1" s="22" t="s">
        <v>7</v>
      </c>
      <c r="S1" s="23" t="s">
        <v>4</v>
      </c>
      <c r="T1" s="22" t="s">
        <v>8</v>
      </c>
    </row>
    <row r="2" ht="31.5" customHeight="1">
      <c r="A2" s="29" t="s">
        <v>9</v>
      </c>
      <c r="B2" s="30"/>
      <c r="C2" s="32"/>
      <c r="D2" s="32"/>
      <c r="E2" s="34" t="s">
        <v>12</v>
      </c>
      <c r="F2" s="35" t="s">
        <v>13</v>
      </c>
      <c r="G2" s="36" t="s">
        <v>14</v>
      </c>
      <c r="H2" s="36" t="s">
        <v>15</v>
      </c>
      <c r="I2" s="36" t="s">
        <v>15</v>
      </c>
      <c r="J2" s="36" t="s">
        <v>16</v>
      </c>
      <c r="K2" s="41" t="s">
        <v>17</v>
      </c>
      <c r="L2" s="43" t="s">
        <v>17</v>
      </c>
      <c r="M2" s="36" t="s">
        <v>20</v>
      </c>
      <c r="N2" s="36" t="s">
        <v>14</v>
      </c>
      <c r="O2" s="41" t="s">
        <v>15</v>
      </c>
      <c r="P2" s="43" t="s">
        <v>15</v>
      </c>
      <c r="Q2" s="36" t="s">
        <v>16</v>
      </c>
      <c r="R2" s="41" t="s">
        <v>17</v>
      </c>
      <c r="S2" s="43" t="s">
        <v>17</v>
      </c>
      <c r="T2" s="36" t="s">
        <v>20</v>
      </c>
      <c r="U2" s="45" t="s">
        <v>21</v>
      </c>
    </row>
    <row r="3" ht="15.75" customHeight="1">
      <c r="A3" s="47" t="s">
        <v>23</v>
      </c>
      <c r="B3" s="8"/>
      <c r="C3" s="49">
        <v>1000.0</v>
      </c>
      <c r="D3" s="8"/>
      <c r="E3" s="52" t="str">
        <f>C3*12</f>
        <v>12000</v>
      </c>
      <c r="F3" s="53"/>
      <c r="G3" s="55" t="str">
        <f>E3/(G$1*12)</f>
        <v>250</v>
      </c>
      <c r="H3" s="57"/>
      <c r="I3" s="53"/>
      <c r="J3" s="60"/>
      <c r="K3" s="61"/>
      <c r="L3" s="53"/>
      <c r="M3" s="55"/>
      <c r="N3" s="55" t="str">
        <f>E3/(N1*12)</f>
        <v>200</v>
      </c>
      <c r="O3" s="57"/>
      <c r="P3" s="63"/>
      <c r="Q3" s="55"/>
      <c r="R3" s="57"/>
      <c r="S3" s="53"/>
      <c r="T3" s="55"/>
      <c r="U3" s="64"/>
    </row>
    <row r="4" ht="15.75" customHeight="1">
      <c r="A4" s="65" t="s">
        <v>41</v>
      </c>
      <c r="F4" s="66">
        <v>950.0</v>
      </c>
      <c r="G4" s="68"/>
      <c r="H4" s="70" t="str">
        <f>1200/(G$1*12)</f>
        <v>25</v>
      </c>
      <c r="I4" s="72" t="str">
        <f t="shared" ref="I4:I5" si="1">H4*G$1</f>
        <v>100</v>
      </c>
      <c r="J4" s="73"/>
      <c r="K4" s="64"/>
      <c r="L4" s="72"/>
      <c r="M4" s="74"/>
      <c r="N4" s="74"/>
      <c r="O4" s="70" t="str">
        <f>1300/(12*N1)</f>
        <v>22</v>
      </c>
      <c r="P4" s="72" t="str">
        <f t="shared" ref="P4:P5" si="2">O4*N$1</f>
        <v>108</v>
      </c>
      <c r="Q4" s="74"/>
      <c r="R4" s="70"/>
      <c r="S4" s="72"/>
      <c r="T4" s="74"/>
      <c r="U4" s="64"/>
    </row>
    <row r="5" ht="15.75" customHeight="1">
      <c r="A5" s="76" t="s">
        <v>42</v>
      </c>
      <c r="F5" s="66">
        <v>400.0</v>
      </c>
      <c r="G5" s="68"/>
      <c r="H5" s="70" t="str">
        <f>500/(G$1*12)</f>
        <v>10</v>
      </c>
      <c r="I5" s="72" t="str">
        <f t="shared" si="1"/>
        <v>42</v>
      </c>
      <c r="J5" s="74"/>
      <c r="K5" s="64"/>
      <c r="L5" s="72"/>
      <c r="M5" s="74"/>
      <c r="N5" s="74"/>
      <c r="O5" s="70" t="str">
        <f>600/(12*N$1)</f>
        <v>10</v>
      </c>
      <c r="P5" s="72" t="str">
        <f t="shared" si="2"/>
        <v>50</v>
      </c>
      <c r="Q5" s="74"/>
      <c r="R5" s="70"/>
      <c r="S5" s="72"/>
      <c r="T5" s="74"/>
      <c r="U5" s="81" t="s">
        <v>44</v>
      </c>
    </row>
    <row r="6" ht="15.75" customHeight="1">
      <c r="A6" s="65" t="s">
        <v>45</v>
      </c>
      <c r="E6" s="83">
        <v>1400.0</v>
      </c>
      <c r="F6" s="84"/>
      <c r="G6" s="74" t="str">
        <f>E6/(G$1*12)</f>
        <v>29</v>
      </c>
      <c r="H6" s="70"/>
      <c r="I6" s="72"/>
      <c r="J6" s="73"/>
      <c r="K6" s="64"/>
      <c r="L6" s="72"/>
      <c r="M6" s="74"/>
      <c r="N6" s="74" t="str">
        <f>E6/(N$1*12)</f>
        <v>23</v>
      </c>
      <c r="O6" s="70"/>
      <c r="P6" s="86"/>
      <c r="Q6" s="74"/>
      <c r="R6" s="70"/>
      <c r="S6" s="72"/>
      <c r="T6" s="74"/>
      <c r="U6" s="64"/>
    </row>
    <row r="7" ht="15.75" customHeight="1">
      <c r="A7" s="65" t="s">
        <v>46</v>
      </c>
      <c r="F7" s="66">
        <v>500.0</v>
      </c>
      <c r="G7" s="68"/>
      <c r="H7" s="70" t="str">
        <f>F7/(G$1*12)</f>
        <v>10</v>
      </c>
      <c r="I7" s="72" t="str">
        <f>H7*G$1</f>
        <v>42</v>
      </c>
      <c r="J7" s="73"/>
      <c r="K7" s="64"/>
      <c r="L7" s="72"/>
      <c r="M7" s="74"/>
      <c r="N7" s="74"/>
      <c r="O7" s="70" t="str">
        <f>F7/(12*N$1)</f>
        <v>8</v>
      </c>
      <c r="P7" s="72" t="str">
        <f>O7*N$1</f>
        <v>42</v>
      </c>
      <c r="Q7" s="74"/>
      <c r="R7" s="70"/>
      <c r="S7" s="72"/>
      <c r="T7" s="74"/>
      <c r="U7" s="64"/>
    </row>
    <row r="8" ht="15.75" customHeight="1">
      <c r="A8" s="65" t="s">
        <v>47</v>
      </c>
      <c r="C8" s="90" t="s">
        <v>48</v>
      </c>
      <c r="E8" s="94">
        <v>300.0</v>
      </c>
      <c r="F8" s="84"/>
      <c r="G8" s="74" t="str">
        <f t="shared" ref="G8:G10" si="3">E8/(G$1*12)</f>
        <v>6</v>
      </c>
      <c r="H8" s="70"/>
      <c r="I8" s="72"/>
      <c r="J8" s="73"/>
      <c r="K8" s="64"/>
      <c r="L8" s="72"/>
      <c r="M8" s="74"/>
      <c r="N8" s="74" t="str">
        <f t="shared" ref="N8:N10" si="4">E8/(N$1*12)</f>
        <v>5</v>
      </c>
      <c r="O8" s="70"/>
      <c r="P8" s="86"/>
      <c r="Q8" s="74"/>
      <c r="R8" s="70"/>
      <c r="S8" s="72"/>
      <c r="T8" s="74"/>
      <c r="U8" s="64"/>
    </row>
    <row r="9" ht="15.75" customHeight="1">
      <c r="A9" s="65" t="s">
        <v>50</v>
      </c>
      <c r="C9" s="96">
        <v>0.04</v>
      </c>
      <c r="E9" s="98" t="str">
        <f>(E3+E6+E8)*C9</f>
        <v>548</v>
      </c>
      <c r="F9" s="84"/>
      <c r="G9" s="74" t="str">
        <f t="shared" si="3"/>
        <v>11</v>
      </c>
      <c r="H9" s="70"/>
      <c r="I9" s="72"/>
      <c r="J9" s="73"/>
      <c r="K9" s="64"/>
      <c r="L9" s="72"/>
      <c r="M9" s="74"/>
      <c r="N9" s="74" t="str">
        <f t="shared" si="4"/>
        <v>9</v>
      </c>
      <c r="O9" s="70"/>
      <c r="P9" s="86"/>
      <c r="Q9" s="74"/>
      <c r="R9" s="70"/>
      <c r="S9" s="72"/>
      <c r="T9" s="74"/>
      <c r="U9" s="64"/>
    </row>
    <row r="10" ht="15.0" customHeight="1">
      <c r="A10" s="102" t="s">
        <v>51</v>
      </c>
      <c r="B10" s="30"/>
      <c r="C10" s="112">
        <v>30.0</v>
      </c>
      <c r="D10" s="30"/>
      <c r="E10" s="114" t="str">
        <f>C10*52</f>
        <v>1560</v>
      </c>
      <c r="F10" s="116"/>
      <c r="G10" s="73" t="str">
        <f t="shared" si="3"/>
        <v>33</v>
      </c>
      <c r="H10" s="119"/>
      <c r="I10" s="72"/>
      <c r="J10" s="74" t="str">
        <f>G10*G$1</f>
        <v>130</v>
      </c>
      <c r="K10" s="64"/>
      <c r="L10" s="120"/>
      <c r="M10" s="73"/>
      <c r="N10" s="73" t="str">
        <f t="shared" si="4"/>
        <v>26</v>
      </c>
      <c r="O10" s="119"/>
      <c r="P10" s="86"/>
      <c r="Q10" s="73" t="str">
        <f>N10*N$1</f>
        <v>130</v>
      </c>
      <c r="R10" s="119"/>
      <c r="S10" s="120"/>
      <c r="T10" s="73"/>
      <c r="U10" s="122" t="s">
        <v>54</v>
      </c>
      <c r="V10" s="123" t="str">
        <f>N10*N1</f>
        <v>£130</v>
      </c>
      <c r="W10" s="126" t="s">
        <v>55</v>
      </c>
    </row>
    <row r="11" ht="18.75" customHeight="1">
      <c r="A11" s="47" t="s">
        <v>56</v>
      </c>
      <c r="B11" s="127"/>
      <c r="C11" s="128">
        <v>1200.0</v>
      </c>
      <c r="D11" s="49">
        <v>10.0</v>
      </c>
      <c r="E11" s="53"/>
      <c r="F11" s="74" t="str">
        <f>C11*12/D11</f>
        <v>1440</v>
      </c>
      <c r="G11" s="68"/>
      <c r="H11" s="70"/>
      <c r="I11" s="72"/>
      <c r="J11" s="73"/>
      <c r="K11" s="129">
        <v>0.0</v>
      </c>
      <c r="L11" s="131" t="str">
        <f>K11*G$1</f>
        <v>0</v>
      </c>
      <c r="M11" s="74"/>
      <c r="N11" s="74"/>
      <c r="O11" s="70"/>
      <c r="P11" s="86"/>
      <c r="Q11" s="74"/>
      <c r="R11" s="133" t="str">
        <f>$F11/(N1*12)</f>
        <v>24</v>
      </c>
      <c r="S11" s="134" t="str">
        <f>R11*N$1</f>
        <v>120</v>
      </c>
      <c r="T11" s="135" t="s">
        <v>57</v>
      </c>
      <c r="V11" s="123" t="str">
        <f>R11*N1</f>
        <v>£120</v>
      </c>
    </row>
    <row r="12" ht="15.0" customHeight="1">
      <c r="A12" s="136"/>
      <c r="C12" s="137" t="s">
        <v>58</v>
      </c>
      <c r="D12" s="137" t="s">
        <v>59</v>
      </c>
      <c r="E12" s="72"/>
      <c r="F12" s="74"/>
      <c r="G12" s="68"/>
      <c r="H12" s="70"/>
      <c r="I12" s="72"/>
      <c r="J12" s="73"/>
      <c r="K12" s="70"/>
      <c r="L12" s="131"/>
      <c r="M12" s="74"/>
      <c r="N12" s="74"/>
      <c r="O12" s="70"/>
      <c r="P12" s="86"/>
      <c r="Q12" s="74"/>
      <c r="R12" s="133"/>
      <c r="S12" s="131"/>
      <c r="T12" s="74"/>
      <c r="U12" s="64"/>
    </row>
    <row r="13" ht="15.75" customHeight="1">
      <c r="A13" s="138" t="s">
        <v>60</v>
      </c>
      <c r="B13" s="32"/>
      <c r="C13" s="139">
        <v>200.0</v>
      </c>
      <c r="D13" s="140">
        <v>15.0</v>
      </c>
      <c r="E13" s="141"/>
      <c r="F13" s="74" t="str">
        <f>C13*12/D13</f>
        <v>160</v>
      </c>
      <c r="G13" s="68"/>
      <c r="H13" s="70"/>
      <c r="I13" s="72"/>
      <c r="J13" s="73"/>
      <c r="K13" s="129">
        <v>0.0</v>
      </c>
      <c r="L13" s="131" t="str">
        <f>K13*G$1</f>
        <v>0</v>
      </c>
      <c r="M13" s="74"/>
      <c r="N13" s="74"/>
      <c r="O13" s="70"/>
      <c r="P13" s="86"/>
      <c r="Q13" s="74"/>
      <c r="R13" s="133" t="str">
        <f>$F13/(N1*12)</f>
        <v>3</v>
      </c>
      <c r="S13" s="131" t="str">
        <f>R13*N$1</f>
        <v>13</v>
      </c>
      <c r="T13" s="74"/>
      <c r="U13" s="64"/>
    </row>
    <row r="14" ht="15.75" customHeight="1">
      <c r="A14" s="47" t="s">
        <v>61</v>
      </c>
      <c r="B14" s="8"/>
      <c r="C14" s="8"/>
      <c r="D14" s="8"/>
      <c r="E14" s="8"/>
      <c r="F14" s="142" t="str">
        <f>(13+18)*12</f>
        <v>372</v>
      </c>
      <c r="G14" s="68"/>
      <c r="H14" s="70" t="str">
        <f>F14/(G$1*12)</f>
        <v>8</v>
      </c>
      <c r="I14" s="72"/>
      <c r="J14" s="73"/>
      <c r="K14" s="64"/>
      <c r="L14" s="72"/>
      <c r="M14" s="74"/>
      <c r="N14" s="74"/>
      <c r="O14" s="70" t="str">
        <f>F14/(12*N$1)</f>
        <v>6</v>
      </c>
      <c r="P14" s="86"/>
      <c r="Q14" s="74"/>
      <c r="R14" s="70"/>
      <c r="S14" s="72"/>
      <c r="T14" s="74"/>
      <c r="U14" s="64"/>
    </row>
    <row r="15" ht="15.75" customHeight="1">
      <c r="A15" s="143"/>
      <c r="F15" s="144" t="s">
        <v>62</v>
      </c>
      <c r="G15" s="68"/>
      <c r="H15" s="70"/>
      <c r="I15" s="72"/>
      <c r="J15" s="73"/>
      <c r="K15" s="64"/>
      <c r="L15" s="72"/>
      <c r="M15" s="145" t="s">
        <v>62</v>
      </c>
      <c r="N15" s="74"/>
      <c r="O15" s="70"/>
      <c r="P15" s="86"/>
      <c r="Q15" s="74"/>
      <c r="R15" s="70"/>
      <c r="S15" s="72"/>
      <c r="T15" s="145" t="s">
        <v>62</v>
      </c>
      <c r="U15" s="64"/>
    </row>
    <row r="16" ht="21.0" customHeight="1">
      <c r="A16" s="136"/>
      <c r="B16" s="90" t="s">
        <v>63</v>
      </c>
      <c r="E16" s="98" t="str">
        <f t="shared" ref="E16:F16" si="5">SUM(E2:E15)</f>
        <v>15808</v>
      </c>
      <c r="F16" s="72" t="str">
        <f t="shared" si="5"/>
        <v>3822</v>
      </c>
      <c r="G16" s="146" t="str">
        <f t="shared" ref="G16:L16" si="6">SUM(G3:G15)</f>
        <v>329</v>
      </c>
      <c r="H16" s="147" t="str">
        <f t="shared" si="6"/>
        <v>54</v>
      </c>
      <c r="I16" s="148" t="str">
        <f t="shared" si="6"/>
        <v>183</v>
      </c>
      <c r="J16" s="149" t="str">
        <f t="shared" si="6"/>
        <v>130</v>
      </c>
      <c r="K16" s="147" t="str">
        <f t="shared" si="6"/>
        <v>0</v>
      </c>
      <c r="L16" s="148" t="str">
        <f t="shared" si="6"/>
        <v>0</v>
      </c>
      <c r="M16" s="150" t="str">
        <f>SUM(G2:M15)-SUM(I3:J15)-SUM(L3:L15)</f>
        <v>383</v>
      </c>
      <c r="N16" s="151" t="str">
        <f t="shared" ref="N16:S16" si="7">SUM(N3:N15)</f>
        <v>263</v>
      </c>
      <c r="O16" s="152" t="str">
        <f t="shared" si="7"/>
        <v>46</v>
      </c>
      <c r="P16" s="153" t="str">
        <f t="shared" si="7"/>
        <v>200</v>
      </c>
      <c r="Q16" s="154" t="str">
        <f t="shared" si="7"/>
        <v>130</v>
      </c>
      <c r="R16" s="152" t="str">
        <f t="shared" si="7"/>
        <v>27</v>
      </c>
      <c r="S16" s="155" t="str">
        <f t="shared" si="7"/>
        <v>133</v>
      </c>
      <c r="T16" s="156" t="str">
        <f>SUM(N2:T15)-SUM(P3:P15)-SUM(S3:S15)-SUM(Q3:Q15)</f>
        <v>336.33</v>
      </c>
      <c r="U16" s="45" t="s">
        <v>64</v>
      </c>
    </row>
    <row r="17" ht="15.0" customHeight="1">
      <c r="A17" s="136"/>
      <c r="F17" s="72"/>
      <c r="G17" s="157" t="str">
        <f t="shared" ref="G17:H17" si="8">G16*12/52</f>
        <v>£76</v>
      </c>
      <c r="H17" s="158" t="str">
        <f t="shared" si="8"/>
        <v>£12</v>
      </c>
      <c r="I17" s="159"/>
      <c r="J17" s="68"/>
      <c r="K17" s="70" t="str">
        <f>K16*12/52</f>
        <v>0</v>
      </c>
      <c r="L17" s="159"/>
      <c r="M17" s="160" t="str">
        <f t="shared" ref="M17:O17" si="9">M16*12/52</f>
        <v>£88</v>
      </c>
      <c r="N17" s="157" t="str">
        <f t="shared" si="9"/>
        <v>£61</v>
      </c>
      <c r="O17" s="158" t="str">
        <f t="shared" si="9"/>
        <v>£11</v>
      </c>
      <c r="P17" s="86"/>
      <c r="Q17" s="157"/>
      <c r="R17" s="158" t="str">
        <f>R16*12/52</f>
        <v>£6</v>
      </c>
      <c r="S17" s="159"/>
      <c r="T17" s="161" t="str">
        <f>T16*12/52</f>
        <v>77.62</v>
      </c>
      <c r="U17" s="45" t="s">
        <v>65</v>
      </c>
    </row>
    <row r="18" ht="15.75" customHeight="1">
      <c r="A18" s="162"/>
      <c r="B18" s="32"/>
      <c r="C18" s="165"/>
      <c r="D18" s="165"/>
      <c r="E18" s="167"/>
      <c r="F18" s="141"/>
      <c r="G18" s="169"/>
      <c r="H18" s="170"/>
      <c r="I18" s="141"/>
      <c r="J18" s="172"/>
      <c r="K18" s="170"/>
      <c r="L18" s="141"/>
      <c r="M18" s="174" t="s">
        <v>67</v>
      </c>
      <c r="N18" s="169"/>
      <c r="O18" s="170"/>
      <c r="P18" s="141"/>
      <c r="Q18" s="172"/>
      <c r="R18" s="170"/>
      <c r="S18" s="141"/>
      <c r="T18" s="176" t="s">
        <v>68</v>
      </c>
      <c r="U18" s="64"/>
    </row>
    <row r="19" ht="15.75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</row>
    <row r="20" ht="33.75" customHeight="1">
      <c r="A20" s="178" t="s">
        <v>69</v>
      </c>
    </row>
    <row r="21" ht="15.0" customHeight="1">
      <c r="A21" s="180" t="s">
        <v>71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</row>
    <row r="22" ht="15.0" customHeight="1">
      <c r="A22" s="182" t="s">
        <v>72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</row>
    <row r="23" ht="15.0" customHeight="1">
      <c r="A23" s="185" t="s">
        <v>73</v>
      </c>
    </row>
    <row r="24" ht="15.0" customHeight="1">
      <c r="A24" s="185" t="s">
        <v>74</v>
      </c>
    </row>
    <row r="25" ht="15.0" customHeight="1">
      <c r="A25" s="185" t="s">
        <v>75</v>
      </c>
    </row>
    <row r="26" ht="15.0" customHeight="1">
      <c r="A26" s="185" t="s">
        <v>76</v>
      </c>
    </row>
    <row r="27" ht="15.75" customHeight="1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</row>
    <row r="28" ht="19.5" customHeight="1">
      <c r="A28" s="188" t="s">
        <v>77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63"/>
      <c r="P28" s="64"/>
    </row>
    <row r="29" ht="18.75" customHeight="1">
      <c r="A29" s="191" t="s">
        <v>80</v>
      </c>
      <c r="O29" s="72"/>
      <c r="P29" s="64"/>
    </row>
    <row r="30" ht="15.0" customHeight="1">
      <c r="A30" s="136"/>
      <c r="F30" s="193" t="s">
        <v>81</v>
      </c>
      <c r="H30" s="193" t="s">
        <v>82</v>
      </c>
      <c r="M30" s="193" t="s">
        <v>83</v>
      </c>
      <c r="O30" s="194"/>
      <c r="P30" s="64"/>
    </row>
    <row r="31" ht="15.0" customHeight="1">
      <c r="A31" s="45" t="s">
        <v>84</v>
      </c>
      <c r="F31" s="90" t="s">
        <v>85</v>
      </c>
      <c r="O31" s="194"/>
      <c r="P31" s="64"/>
    </row>
    <row r="32" ht="15.0" customHeight="1">
      <c r="A32" s="196"/>
      <c r="D32" s="197" t="s">
        <v>86</v>
      </c>
      <c r="O32" s="194"/>
      <c r="P32" s="64"/>
    </row>
    <row r="33" ht="15.0" customHeight="1">
      <c r="A33" s="136"/>
      <c r="C33" s="198">
        <v>52.0</v>
      </c>
      <c r="D33" s="198">
        <v>20.0</v>
      </c>
      <c r="E33" s="198">
        <v>14.0</v>
      </c>
      <c r="F33" s="199" t="str">
        <f>C33*D33</f>
        <v>1040</v>
      </c>
      <c r="H33" s="199" t="str">
        <f>C33*E33</f>
        <v>728</v>
      </c>
      <c r="M33" s="199" t="str">
        <f>F33-H33</f>
        <v>312</v>
      </c>
      <c r="O33" s="194"/>
      <c r="P33" s="64"/>
    </row>
    <row r="34" ht="15.0" customHeight="1">
      <c r="A34" s="136"/>
      <c r="O34" s="194"/>
      <c r="P34" s="64"/>
    </row>
    <row r="35" ht="15.0" customHeight="1">
      <c r="A35" s="45" t="s">
        <v>87</v>
      </c>
      <c r="O35" s="194"/>
      <c r="P35" s="64"/>
    </row>
    <row r="36" ht="15.0" customHeight="1">
      <c r="A36" s="201" t="s">
        <v>88</v>
      </c>
      <c r="C36" s="198">
        <v>4.0</v>
      </c>
      <c r="D36" s="203" t="str">
        <f>M16</f>
        <v>383</v>
      </c>
      <c r="F36" s="199" t="str">
        <f>M16*G1*12</f>
        <v>18380</v>
      </c>
      <c r="O36" s="194"/>
      <c r="P36" s="64"/>
    </row>
    <row r="37" ht="15.0" customHeight="1">
      <c r="A37" s="201" t="s">
        <v>89</v>
      </c>
      <c r="H37" s="98" t="str">
        <f>E3</f>
        <v>12000</v>
      </c>
      <c r="O37" s="194"/>
      <c r="P37" s="64"/>
    </row>
    <row r="38" ht="15.0" customHeight="1">
      <c r="A38" s="201" t="s">
        <v>91</v>
      </c>
      <c r="D38" s="197" t="s">
        <v>86</v>
      </c>
      <c r="O38" s="194"/>
      <c r="P38" s="64"/>
    </row>
    <row r="39" ht="15.0" customHeight="1">
      <c r="A39" s="136"/>
      <c r="B39" s="90" t="s">
        <v>41</v>
      </c>
      <c r="D39" s="205" t="str">
        <f t="shared" ref="D39:E39" si="10">G4</f>
        <v/>
      </c>
      <c r="E39" s="205" t="str">
        <f t="shared" si="10"/>
        <v>25</v>
      </c>
      <c r="H39" s="98" t="str">
        <f t="shared" ref="H39:H43" si="12">(D39+E39)*$G$1*12</f>
        <v>1200</v>
      </c>
      <c r="O39" s="194"/>
      <c r="P39" s="64"/>
    </row>
    <row r="40" ht="15.0" customHeight="1">
      <c r="A40" s="136"/>
      <c r="B40" s="90" t="s">
        <v>42</v>
      </c>
      <c r="D40" s="205" t="str">
        <f t="shared" ref="D40:E40" si="11">G5</f>
        <v/>
      </c>
      <c r="E40" s="205" t="str">
        <f t="shared" si="11"/>
        <v>10</v>
      </c>
      <c r="H40" s="98" t="str">
        <f t="shared" si="12"/>
        <v>500</v>
      </c>
      <c r="O40" s="194"/>
      <c r="P40" s="64"/>
    </row>
    <row r="41" ht="15.0" customHeight="1">
      <c r="A41" s="136"/>
      <c r="B41" s="90" t="s">
        <v>45</v>
      </c>
      <c r="D41" s="205" t="str">
        <f t="shared" ref="D41:E41" si="13">G6</f>
        <v>29</v>
      </c>
      <c r="E41" s="205" t="str">
        <f t="shared" si="13"/>
        <v/>
      </c>
      <c r="H41" s="98" t="str">
        <f t="shared" si="12"/>
        <v>1400</v>
      </c>
      <c r="O41" s="194"/>
      <c r="P41" s="64"/>
    </row>
    <row r="42" ht="15.0" customHeight="1">
      <c r="A42" s="136"/>
      <c r="B42" s="90" t="s">
        <v>46</v>
      </c>
      <c r="D42" s="205" t="str">
        <f t="shared" ref="D42:E42" si="14">G7</f>
        <v/>
      </c>
      <c r="E42" s="205" t="str">
        <f t="shared" si="14"/>
        <v>10</v>
      </c>
      <c r="H42" s="98" t="str">
        <f t="shared" si="12"/>
        <v>500</v>
      </c>
      <c r="O42" s="194"/>
      <c r="P42" s="64"/>
    </row>
    <row r="43" ht="15.0" customHeight="1">
      <c r="A43" s="136"/>
      <c r="B43" s="90" t="s">
        <v>47</v>
      </c>
      <c r="D43" s="205" t="str">
        <f t="shared" ref="D43:E43" si="15">G8</f>
        <v>6</v>
      </c>
      <c r="E43" s="205" t="str">
        <f t="shared" si="15"/>
        <v/>
      </c>
      <c r="H43" s="98" t="str">
        <f t="shared" si="12"/>
        <v>300</v>
      </c>
      <c r="O43" s="194"/>
      <c r="P43" s="64"/>
    </row>
    <row r="44" ht="15.0" customHeight="1">
      <c r="A44" s="136"/>
      <c r="O44" s="194"/>
      <c r="P44" s="64"/>
    </row>
    <row r="45" ht="15.0" customHeight="1">
      <c r="A45" s="196"/>
      <c r="D45" s="197" t="s">
        <v>86</v>
      </c>
      <c r="O45" s="194"/>
      <c r="P45" s="64"/>
    </row>
    <row r="46" ht="15.0" customHeight="1">
      <c r="A46" s="45" t="s">
        <v>92</v>
      </c>
      <c r="D46" s="198" t="s">
        <v>93</v>
      </c>
      <c r="F46" s="206">
        <v>1000.0</v>
      </c>
      <c r="H46" s="94">
        <v>800.0</v>
      </c>
      <c r="M46" s="199" t="str">
        <f>F46-H46</f>
        <v>200</v>
      </c>
      <c r="O46" s="194"/>
      <c r="P46" s="64"/>
    </row>
    <row r="47" ht="15.0" customHeight="1">
      <c r="A47" s="136"/>
      <c r="O47" s="194"/>
      <c r="P47" s="64"/>
    </row>
    <row r="48" ht="15.0" customHeight="1">
      <c r="A48" s="136"/>
      <c r="O48" s="194"/>
      <c r="P48" s="64"/>
    </row>
    <row r="49" ht="15.0" customHeight="1">
      <c r="A49" s="136"/>
      <c r="F49" s="207" t="s">
        <v>95</v>
      </c>
      <c r="H49" s="207" t="s">
        <v>95</v>
      </c>
      <c r="M49" s="207" t="s">
        <v>95</v>
      </c>
      <c r="O49" s="194"/>
      <c r="P49" s="64"/>
    </row>
    <row r="50" ht="15.0" customHeight="1">
      <c r="A50" s="136"/>
      <c r="C50" s="90" t="s">
        <v>40</v>
      </c>
      <c r="F50" s="199" t="str">
        <f>SUM(F32:F48)</f>
        <v>20420</v>
      </c>
      <c r="H50" s="199" t="str">
        <f>SUM(H32:H48)</f>
        <v>17428</v>
      </c>
      <c r="M50" s="208" t="str">
        <f>F50-H50</f>
        <v>2992</v>
      </c>
      <c r="N50" s="209"/>
      <c r="O50" s="210"/>
      <c r="P50" s="211"/>
      <c r="Q50" s="212"/>
    </row>
    <row r="51" ht="15.0" customHeight="1">
      <c r="A51" s="136"/>
      <c r="M51" s="213" t="s">
        <v>96</v>
      </c>
      <c r="O51" s="86"/>
      <c r="P51" s="211"/>
      <c r="Q51" s="212"/>
    </row>
    <row r="52" ht="15.0" customHeight="1">
      <c r="A52" s="201" t="s">
        <v>98</v>
      </c>
      <c r="O52" s="194"/>
      <c r="P52" s="64"/>
    </row>
    <row r="53" ht="15.75" customHeight="1">
      <c r="A53" s="16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214"/>
      <c r="P53" s="64"/>
    </row>
  </sheetData>
  <mergeCells count="21">
    <mergeCell ref="A24:N24"/>
    <mergeCell ref="A20:O20"/>
    <mergeCell ref="A21:G21"/>
    <mergeCell ref="A22:N22"/>
    <mergeCell ref="A25:T25"/>
    <mergeCell ref="A26:I26"/>
    <mergeCell ref="A28:O28"/>
    <mergeCell ref="A1:F1"/>
    <mergeCell ref="A2:B2"/>
    <mergeCell ref="T11:U11"/>
    <mergeCell ref="A23:Q23"/>
    <mergeCell ref="H30:I30"/>
    <mergeCell ref="M51:O51"/>
    <mergeCell ref="A52:L52"/>
    <mergeCell ref="A29:C29"/>
    <mergeCell ref="A31:C31"/>
    <mergeCell ref="D32:F32"/>
    <mergeCell ref="A35:B35"/>
    <mergeCell ref="A36:B36"/>
    <mergeCell ref="A37:B37"/>
    <mergeCell ref="A46:B46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xSplit="2.0" ySplit="4.0" topLeftCell="C5" activePane="bottomRight" state="frozen"/>
      <selection activeCell="C1" sqref="C1" pane="topRight"/>
      <selection activeCell="A5" sqref="A5" pane="bottomLeft"/>
      <selection activeCell="C5" sqref="C5" pane="bottomRight"/>
    </sheetView>
  </sheetViews>
  <sheetFormatPr customHeight="1" defaultColWidth="14.43" defaultRowHeight="12.75"/>
  <cols>
    <col customWidth="1" min="1" max="1" width="10.29"/>
    <col customWidth="1" min="2" max="2" width="23.86"/>
    <col customWidth="1" min="3" max="3" width="12.57"/>
    <col customWidth="1" min="4" max="4" width="2.71"/>
    <col customWidth="1" min="5" max="5" width="6.14"/>
    <col customWidth="1" min="6" max="10" width="10.29"/>
    <col customWidth="1" min="11" max="12" width="6.86"/>
    <col customWidth="1" min="13" max="13" width="6.43"/>
    <col customWidth="1" min="14" max="14" width="7.57"/>
    <col customWidth="1" min="15" max="15" width="7.14"/>
    <col customWidth="1" min="16" max="16" width="8.57"/>
    <col customWidth="1" min="17" max="17" width="6.43"/>
    <col customWidth="1" min="18" max="18" width="7.43"/>
    <col customWidth="1" min="19" max="19" width="8.43"/>
    <col customWidth="1" min="20" max="20" width="7.14"/>
    <col customWidth="1" min="21" max="21" width="42.29"/>
  </cols>
  <sheetData>
    <row r="1" ht="26.25" customHeight="1">
      <c r="A1" s="1" t="s">
        <v>0</v>
      </c>
      <c r="B1" s="2"/>
      <c r="C1" s="3"/>
      <c r="D1" s="4"/>
      <c r="E1" s="6"/>
      <c r="F1" s="6"/>
      <c r="G1" s="6"/>
      <c r="H1" s="7"/>
      <c r="I1" s="7"/>
      <c r="J1" s="7"/>
      <c r="K1" s="7"/>
      <c r="L1" s="7"/>
      <c r="M1" s="9"/>
      <c r="N1" s="11" t="s">
        <v>2</v>
      </c>
      <c r="O1" s="13"/>
      <c r="P1" s="13"/>
      <c r="Q1" s="7"/>
      <c r="R1" s="7"/>
      <c r="S1" s="9"/>
      <c r="T1" s="14"/>
      <c r="U1" s="15"/>
    </row>
    <row r="2" ht="27.0" customHeight="1">
      <c r="A2" s="17" t="s">
        <v>5</v>
      </c>
      <c r="B2" s="19"/>
      <c r="C2" s="21"/>
      <c r="D2" s="25"/>
      <c r="E2" s="26" t="s">
        <v>10</v>
      </c>
      <c r="F2" s="27"/>
      <c r="G2" s="27"/>
      <c r="H2" s="27"/>
      <c r="I2" s="27"/>
      <c r="J2" s="27"/>
      <c r="K2" s="27"/>
      <c r="L2" s="27"/>
      <c r="M2" s="28"/>
      <c r="N2" s="31" t="s">
        <v>11</v>
      </c>
      <c r="O2" s="33"/>
      <c r="P2" s="37"/>
      <c r="Q2" s="38"/>
      <c r="R2" s="38"/>
      <c r="S2" s="39"/>
      <c r="T2" s="40"/>
      <c r="U2" s="42" t="s">
        <v>18</v>
      </c>
    </row>
    <row r="3" ht="16.5" customHeight="1">
      <c r="A3" s="44" t="s">
        <v>19</v>
      </c>
      <c r="B3" s="44" t="s">
        <v>10</v>
      </c>
      <c r="C3" s="46" t="s">
        <v>22</v>
      </c>
      <c r="D3" s="48" t="s">
        <v>24</v>
      </c>
      <c r="E3" s="44" t="s">
        <v>25</v>
      </c>
      <c r="F3" s="50" t="s">
        <v>26</v>
      </c>
      <c r="G3" s="50" t="s">
        <v>27</v>
      </c>
      <c r="H3" s="50" t="s">
        <v>28</v>
      </c>
      <c r="I3" s="50" t="s">
        <v>29</v>
      </c>
      <c r="J3" s="50" t="s">
        <v>30</v>
      </c>
      <c r="K3" s="50" t="s">
        <v>31</v>
      </c>
      <c r="L3" s="50" t="s">
        <v>32</v>
      </c>
      <c r="M3" s="50" t="s">
        <v>33</v>
      </c>
      <c r="N3" s="51" t="s">
        <v>34</v>
      </c>
      <c r="O3" s="51" t="s">
        <v>35</v>
      </c>
      <c r="P3" s="54" t="s">
        <v>36</v>
      </c>
      <c r="Q3" s="56" t="s">
        <v>37</v>
      </c>
      <c r="R3" s="54" t="s">
        <v>38</v>
      </c>
      <c r="S3" s="51" t="s">
        <v>15</v>
      </c>
      <c r="T3" s="58" t="s">
        <v>39</v>
      </c>
    </row>
    <row r="4" ht="20.25" customHeight="1">
      <c r="A4" s="59"/>
      <c r="B4" s="62" t="s">
        <v>40</v>
      </c>
      <c r="C4" s="67" t="str">
        <f>SUM(C5:C170)</f>
        <v> 1 </v>
      </c>
      <c r="D4" s="69" t="str">
        <f>IF(SUM.LEGACY(D5:D170)=0,"",SUM.LEGACY(D5:D170))</f>
        <v>#VALUE!</v>
      </c>
      <c r="E4" s="71" t="str">
        <f t="shared" ref="E4:T4" si="1">SUM(E9:E170)</f>
        <v>0 </v>
      </c>
      <c r="F4" s="71" t="str">
        <f t="shared" si="1"/>
        <v>0 </v>
      </c>
      <c r="G4" s="71" t="str">
        <f t="shared" si="1"/>
        <v>0 </v>
      </c>
      <c r="H4" s="71" t="str">
        <f t="shared" si="1"/>
        <v>0 </v>
      </c>
      <c r="I4" s="71" t="str">
        <f t="shared" si="1"/>
        <v>0 </v>
      </c>
      <c r="J4" s="71" t="str">
        <f t="shared" si="1"/>
        <v>0 </v>
      </c>
      <c r="K4" s="71" t="str">
        <f t="shared" si="1"/>
        <v>0 </v>
      </c>
      <c r="L4" s="71" t="str">
        <f t="shared" si="1"/>
        <v>0 </v>
      </c>
      <c r="M4" s="71" t="str">
        <f t="shared" si="1"/>
        <v>0 </v>
      </c>
      <c r="N4" s="75" t="str">
        <f t="shared" si="1"/>
        <v>0 </v>
      </c>
      <c r="O4" s="75" t="str">
        <f t="shared" si="1"/>
        <v>0 </v>
      </c>
      <c r="P4" s="75" t="str">
        <f t="shared" si="1"/>
        <v>0 </v>
      </c>
      <c r="Q4" s="75" t="str">
        <f t="shared" si="1"/>
        <v>0 </v>
      </c>
      <c r="R4" s="75" t="str">
        <f t="shared" si="1"/>
        <v>0 </v>
      </c>
      <c r="S4" s="75" t="str">
        <f t="shared" si="1"/>
        <v>0 </v>
      </c>
      <c r="T4" s="75" t="str">
        <f t="shared" si="1"/>
        <v>0 </v>
      </c>
      <c r="U4" s="77"/>
    </row>
    <row r="5" ht="15.75" customHeight="1">
      <c r="A5" s="78" t="s">
        <v>43</v>
      </c>
      <c r="B5" s="79"/>
      <c r="C5" s="80"/>
      <c r="D5" s="69" t="str">
        <f t="shared" ref="D5:D6" si="2">IF(SUM(E5:M5)-SUM(N5:T5)-SUM(C5)=0,"","ERR")</f>
        <v/>
      </c>
      <c r="E5" s="82"/>
      <c r="F5" s="82"/>
      <c r="G5" s="82"/>
      <c r="H5" s="85"/>
      <c r="I5" s="82"/>
      <c r="J5" s="82"/>
      <c r="K5" s="82"/>
      <c r="L5" s="82"/>
      <c r="M5" s="82"/>
      <c r="N5" s="87"/>
      <c r="O5" s="87"/>
      <c r="P5" s="87"/>
      <c r="Q5" s="88"/>
      <c r="R5" s="89"/>
      <c r="S5" s="91"/>
      <c r="T5" s="87"/>
      <c r="U5" s="92"/>
    </row>
    <row r="6" ht="11.25" customHeight="1">
      <c r="A6" s="93"/>
      <c r="B6" s="95" t="s">
        <v>49</v>
      </c>
      <c r="C6" s="97">
        <v>1.0</v>
      </c>
      <c r="D6" s="99" t="str">
        <f t="shared" si="2"/>
        <v/>
      </c>
      <c r="E6" s="100"/>
      <c r="F6" s="101">
        <v>1.0</v>
      </c>
      <c r="G6" s="100"/>
      <c r="H6" s="100"/>
      <c r="I6" s="100"/>
      <c r="J6" s="100"/>
      <c r="K6" s="100"/>
      <c r="L6" s="100"/>
      <c r="M6" s="100"/>
      <c r="N6" s="103"/>
      <c r="O6" s="103"/>
      <c r="P6" s="103"/>
      <c r="Q6" s="104"/>
      <c r="R6" s="105"/>
      <c r="S6" s="106"/>
      <c r="T6" s="103"/>
      <c r="U6" s="107"/>
    </row>
    <row r="7" ht="11.25" customHeight="1">
      <c r="A7" s="93"/>
      <c r="B7" s="95" t="s">
        <v>52</v>
      </c>
      <c r="C7" s="97">
        <v>-1.0</v>
      </c>
      <c r="D7" s="108"/>
      <c r="E7" s="100"/>
      <c r="F7" s="100"/>
      <c r="G7" s="100"/>
      <c r="H7" s="100"/>
      <c r="I7" s="100"/>
      <c r="J7" s="100"/>
      <c r="K7" s="100"/>
      <c r="L7" s="100"/>
      <c r="M7" s="100"/>
      <c r="N7" s="103"/>
      <c r="O7" s="103"/>
      <c r="P7" s="103"/>
      <c r="Q7" s="104"/>
      <c r="R7" s="105"/>
      <c r="S7" s="109">
        <v>1.0</v>
      </c>
      <c r="T7" s="103"/>
      <c r="U7" s="107"/>
    </row>
    <row r="8" ht="11.25" customHeight="1">
      <c r="A8" s="93"/>
      <c r="B8" s="95" t="s">
        <v>53</v>
      </c>
      <c r="C8" s="97">
        <v>1.0</v>
      </c>
      <c r="D8" s="110" t="str">
        <f t="shared" ref="D8:D66" si="3">IF(SUM(E8:M8)-SUM(N8:T8)-SUM(C8)=0,"","ERR")</f>
        <v>ERR</v>
      </c>
      <c r="E8" s="100"/>
      <c r="F8" s="101">
        <v>2.0</v>
      </c>
      <c r="G8" s="100"/>
      <c r="H8" s="100"/>
      <c r="I8" s="100"/>
      <c r="J8" s="100"/>
      <c r="K8" s="100"/>
      <c r="L8" s="100"/>
      <c r="M8" s="100"/>
      <c r="N8" s="103"/>
      <c r="O8" s="103"/>
      <c r="P8" s="103"/>
      <c r="Q8" s="104"/>
      <c r="R8" s="105"/>
      <c r="S8" s="106"/>
      <c r="T8" s="103"/>
      <c r="U8" s="107"/>
    </row>
    <row r="9" ht="15.0" customHeight="1">
      <c r="A9" s="79"/>
      <c r="B9" s="79"/>
      <c r="C9" s="80"/>
      <c r="D9" s="69" t="str">
        <f t="shared" si="3"/>
        <v/>
      </c>
      <c r="E9" s="82"/>
      <c r="F9" s="82"/>
      <c r="G9" s="82"/>
      <c r="H9" s="82"/>
      <c r="I9" s="82"/>
      <c r="J9" s="82"/>
      <c r="K9" s="82"/>
      <c r="L9" s="82"/>
      <c r="M9" s="82"/>
      <c r="N9" s="87"/>
      <c r="O9" s="87"/>
      <c r="P9" s="87"/>
      <c r="Q9" s="88"/>
      <c r="R9" s="89"/>
      <c r="S9" s="91"/>
      <c r="T9" s="87"/>
      <c r="U9" s="92"/>
    </row>
    <row r="10" ht="15.0" customHeight="1">
      <c r="A10" s="111"/>
      <c r="B10" s="79"/>
      <c r="C10" s="80"/>
      <c r="D10" s="69" t="str">
        <f t="shared" si="3"/>
        <v/>
      </c>
      <c r="E10" s="82"/>
      <c r="F10" s="82"/>
      <c r="G10" s="82"/>
      <c r="H10" s="82"/>
      <c r="I10" s="82"/>
      <c r="J10" s="82"/>
      <c r="K10" s="82"/>
      <c r="L10" s="82"/>
      <c r="M10" s="82"/>
      <c r="N10" s="87"/>
      <c r="O10" s="87"/>
      <c r="P10" s="87"/>
      <c r="Q10" s="88"/>
      <c r="R10" s="89"/>
      <c r="S10" s="91"/>
      <c r="T10" s="87"/>
      <c r="U10" s="92"/>
    </row>
    <row r="11" ht="15.0" customHeight="1">
      <c r="A11" s="111"/>
      <c r="B11" s="79"/>
      <c r="C11" s="80"/>
      <c r="D11" s="69" t="str">
        <f t="shared" si="3"/>
        <v/>
      </c>
      <c r="E11" s="82"/>
      <c r="F11" s="82"/>
      <c r="G11" s="82"/>
      <c r="H11" s="82"/>
      <c r="I11" s="82"/>
      <c r="J11" s="82"/>
      <c r="K11" s="82"/>
      <c r="L11" s="82"/>
      <c r="M11" s="82"/>
      <c r="N11" s="87"/>
      <c r="O11" s="87"/>
      <c r="P11" s="87"/>
      <c r="Q11" s="88"/>
      <c r="R11" s="89"/>
      <c r="S11" s="91"/>
      <c r="T11" s="87"/>
      <c r="U11" s="92"/>
    </row>
    <row r="12" ht="15.0" customHeight="1">
      <c r="A12" s="79"/>
      <c r="B12" s="79"/>
      <c r="C12" s="80"/>
      <c r="D12" s="69" t="str">
        <f t="shared" si="3"/>
        <v/>
      </c>
      <c r="E12" s="82"/>
      <c r="F12" s="82"/>
      <c r="G12" s="82"/>
      <c r="H12" s="82"/>
      <c r="I12" s="82"/>
      <c r="J12" s="82"/>
      <c r="K12" s="82"/>
      <c r="L12" s="82"/>
      <c r="M12" s="82"/>
      <c r="N12" s="87"/>
      <c r="O12" s="87"/>
      <c r="P12" s="88"/>
      <c r="Q12" s="88"/>
      <c r="R12" s="89"/>
      <c r="S12" s="91"/>
      <c r="T12" s="88"/>
      <c r="U12" s="92"/>
    </row>
    <row r="13" ht="15.0" customHeight="1">
      <c r="A13" s="79"/>
      <c r="B13" s="79"/>
      <c r="C13" s="80"/>
      <c r="D13" s="69" t="str">
        <f t="shared" si="3"/>
        <v/>
      </c>
      <c r="E13" s="82"/>
      <c r="F13" s="82"/>
      <c r="G13" s="82"/>
      <c r="H13" s="82"/>
      <c r="I13" s="82"/>
      <c r="J13" s="82"/>
      <c r="K13" s="82"/>
      <c r="L13" s="82"/>
      <c r="M13" s="82"/>
      <c r="N13" s="87"/>
      <c r="O13" s="87"/>
      <c r="P13" s="88"/>
      <c r="Q13" s="88"/>
      <c r="R13" s="89"/>
      <c r="S13" s="91"/>
      <c r="T13" s="88"/>
      <c r="U13" s="92"/>
    </row>
    <row r="14" ht="15.0" customHeight="1">
      <c r="A14" s="111"/>
      <c r="B14" s="79"/>
      <c r="C14" s="80"/>
      <c r="D14" s="69" t="str">
        <f t="shared" si="3"/>
        <v/>
      </c>
      <c r="E14" s="82"/>
      <c r="F14" s="82"/>
      <c r="G14" s="82"/>
      <c r="H14" s="82"/>
      <c r="I14" s="82"/>
      <c r="J14" s="82"/>
      <c r="K14" s="82"/>
      <c r="L14" s="82"/>
      <c r="M14" s="82"/>
      <c r="N14" s="87"/>
      <c r="O14" s="87"/>
      <c r="P14" s="88"/>
      <c r="Q14" s="88"/>
      <c r="R14" s="89"/>
      <c r="S14" s="91"/>
      <c r="T14" s="88"/>
      <c r="U14" s="92"/>
    </row>
    <row r="15" ht="15.0" customHeight="1">
      <c r="A15" s="111"/>
      <c r="B15" s="79"/>
      <c r="C15" s="80"/>
      <c r="D15" s="69" t="str">
        <f t="shared" si="3"/>
        <v/>
      </c>
      <c r="E15" s="82"/>
      <c r="F15" s="82"/>
      <c r="G15" s="82"/>
      <c r="H15" s="82"/>
      <c r="I15" s="82"/>
      <c r="J15" s="82"/>
      <c r="K15" s="82"/>
      <c r="L15" s="82"/>
      <c r="M15" s="82"/>
      <c r="N15" s="87"/>
      <c r="O15" s="87"/>
      <c r="P15" s="88"/>
      <c r="Q15" s="88"/>
      <c r="R15" s="89"/>
      <c r="S15" s="91"/>
      <c r="T15" s="88"/>
      <c r="U15" s="92"/>
    </row>
    <row r="16" ht="15.0" customHeight="1">
      <c r="A16" s="111"/>
      <c r="B16" s="79"/>
      <c r="C16" s="80"/>
      <c r="D16" s="69" t="str">
        <f t="shared" si="3"/>
        <v/>
      </c>
      <c r="E16" s="82"/>
      <c r="F16" s="82"/>
      <c r="G16" s="82"/>
      <c r="H16" s="82"/>
      <c r="I16" s="82"/>
      <c r="J16" s="82"/>
      <c r="K16" s="82"/>
      <c r="L16" s="82"/>
      <c r="M16" s="82"/>
      <c r="N16" s="87"/>
      <c r="O16" s="87"/>
      <c r="P16" s="88"/>
      <c r="Q16" s="88"/>
      <c r="R16" s="89"/>
      <c r="S16" s="91"/>
      <c r="T16" s="88"/>
      <c r="U16" s="92"/>
    </row>
    <row r="17" ht="15.0" customHeight="1">
      <c r="A17" s="111"/>
      <c r="B17" s="79"/>
      <c r="C17" s="80"/>
      <c r="D17" s="69" t="str">
        <f t="shared" si="3"/>
        <v/>
      </c>
      <c r="E17" s="82"/>
      <c r="F17" s="82"/>
      <c r="G17" s="82"/>
      <c r="H17" s="82"/>
      <c r="I17" s="82"/>
      <c r="J17" s="82"/>
      <c r="K17" s="82"/>
      <c r="L17" s="82"/>
      <c r="M17" s="82"/>
      <c r="N17" s="87"/>
      <c r="O17" s="87"/>
      <c r="P17" s="88"/>
      <c r="Q17" s="88"/>
      <c r="R17" s="89"/>
      <c r="S17" s="91"/>
      <c r="T17" s="88"/>
      <c r="U17" s="92"/>
    </row>
    <row r="18" ht="15.0" customHeight="1">
      <c r="A18" s="111"/>
      <c r="B18" s="79"/>
      <c r="C18" s="80"/>
      <c r="D18" s="69" t="str">
        <f t="shared" si="3"/>
        <v/>
      </c>
      <c r="E18" s="82"/>
      <c r="F18" s="82"/>
      <c r="G18" s="82"/>
      <c r="H18" s="82"/>
      <c r="I18" s="82"/>
      <c r="J18" s="82"/>
      <c r="K18" s="82"/>
      <c r="L18" s="82"/>
      <c r="M18" s="82"/>
      <c r="N18" s="87"/>
      <c r="O18" s="87"/>
      <c r="P18" s="87"/>
      <c r="Q18" s="88"/>
      <c r="R18" s="89"/>
      <c r="S18" s="91"/>
      <c r="T18" s="87"/>
      <c r="U18" s="92"/>
    </row>
    <row r="19" ht="15.0" customHeight="1">
      <c r="A19" s="111"/>
      <c r="B19" s="79"/>
      <c r="C19" s="80"/>
      <c r="D19" s="69" t="str">
        <f t="shared" si="3"/>
        <v/>
      </c>
      <c r="E19" s="82"/>
      <c r="F19" s="82"/>
      <c r="G19" s="82"/>
      <c r="H19" s="82"/>
      <c r="I19" s="82"/>
      <c r="J19" s="82"/>
      <c r="K19" s="82"/>
      <c r="L19" s="82"/>
      <c r="M19" s="82"/>
      <c r="N19" s="87"/>
      <c r="O19" s="87"/>
      <c r="P19" s="113"/>
      <c r="Q19" s="88"/>
      <c r="R19" s="89"/>
      <c r="S19" s="115"/>
      <c r="T19" s="113"/>
      <c r="U19" s="92"/>
    </row>
    <row r="20" ht="15.0" customHeight="1">
      <c r="A20" s="111"/>
      <c r="B20" s="79"/>
      <c r="C20" s="80"/>
      <c r="D20" s="69" t="str">
        <f t="shared" si="3"/>
        <v/>
      </c>
      <c r="E20" s="82"/>
      <c r="F20" s="82"/>
      <c r="G20" s="82"/>
      <c r="H20" s="82"/>
      <c r="I20" s="82"/>
      <c r="J20" s="82"/>
      <c r="K20" s="82"/>
      <c r="L20" s="82"/>
      <c r="M20" s="82"/>
      <c r="N20" s="87"/>
      <c r="O20" s="87"/>
      <c r="P20" s="113"/>
      <c r="Q20" s="117"/>
      <c r="R20" s="118"/>
      <c r="S20" s="115"/>
      <c r="T20" s="87"/>
      <c r="U20" s="92"/>
    </row>
    <row r="21" ht="15.0" customHeight="1">
      <c r="A21" s="111"/>
      <c r="B21" s="79"/>
      <c r="C21" s="80"/>
      <c r="D21" s="69" t="str">
        <f t="shared" si="3"/>
        <v/>
      </c>
      <c r="E21" s="82"/>
      <c r="F21" s="82"/>
      <c r="G21" s="82"/>
      <c r="H21" s="82"/>
      <c r="I21" s="82"/>
      <c r="J21" s="82"/>
      <c r="K21" s="82"/>
      <c r="L21" s="82"/>
      <c r="M21" s="82"/>
      <c r="N21" s="87"/>
      <c r="O21" s="87"/>
      <c r="P21" s="113"/>
      <c r="Q21" s="117"/>
      <c r="R21" s="118"/>
      <c r="S21" s="115"/>
      <c r="T21" s="113"/>
      <c r="U21" s="92"/>
    </row>
    <row r="22" ht="15.0" customHeight="1">
      <c r="A22" s="111"/>
      <c r="B22" s="79"/>
      <c r="C22" s="80"/>
      <c r="D22" s="69" t="str">
        <f t="shared" si="3"/>
        <v/>
      </c>
      <c r="E22" s="82"/>
      <c r="F22" s="82"/>
      <c r="G22" s="82"/>
      <c r="H22" s="82"/>
      <c r="I22" s="82"/>
      <c r="J22" s="82"/>
      <c r="K22" s="82"/>
      <c r="L22" s="82"/>
      <c r="M22" s="82"/>
      <c r="N22" s="87"/>
      <c r="O22" s="87"/>
      <c r="P22" s="113"/>
      <c r="Q22" s="117"/>
      <c r="R22" s="118"/>
      <c r="S22" s="115"/>
      <c r="T22" s="113"/>
      <c r="U22" s="92"/>
    </row>
    <row r="23" ht="15.0" customHeight="1">
      <c r="A23" s="111"/>
      <c r="B23" s="79"/>
      <c r="C23" s="80"/>
      <c r="D23" s="69" t="str">
        <f t="shared" si="3"/>
        <v/>
      </c>
      <c r="E23" s="82"/>
      <c r="F23" s="82"/>
      <c r="G23" s="82"/>
      <c r="H23" s="82"/>
      <c r="I23" s="82"/>
      <c r="J23" s="82"/>
      <c r="K23" s="82"/>
      <c r="L23" s="82"/>
      <c r="M23" s="82"/>
      <c r="N23" s="87"/>
      <c r="O23" s="87"/>
      <c r="P23" s="113"/>
      <c r="Q23" s="117"/>
      <c r="R23" s="118"/>
      <c r="S23" s="115"/>
      <c r="T23" s="113"/>
      <c r="U23" s="92"/>
    </row>
    <row r="24" ht="15.0" customHeight="1">
      <c r="A24" s="111"/>
      <c r="B24" s="79"/>
      <c r="C24" s="80"/>
      <c r="D24" s="69" t="str">
        <f t="shared" si="3"/>
        <v/>
      </c>
      <c r="E24" s="82"/>
      <c r="F24" s="82"/>
      <c r="G24" s="82"/>
      <c r="H24" s="82"/>
      <c r="I24" s="82"/>
      <c r="J24" s="82"/>
      <c r="K24" s="82"/>
      <c r="L24" s="82"/>
      <c r="M24" s="82"/>
      <c r="N24" s="87"/>
      <c r="O24" s="87"/>
      <c r="P24" s="87"/>
      <c r="Q24" s="88"/>
      <c r="R24" s="89"/>
      <c r="S24" s="91"/>
      <c r="T24" s="87"/>
      <c r="U24" s="92"/>
    </row>
    <row r="25" ht="15.0" customHeight="1">
      <c r="A25" s="111"/>
      <c r="B25" s="79"/>
      <c r="C25" s="80"/>
      <c r="D25" s="69" t="str">
        <f t="shared" si="3"/>
        <v/>
      </c>
      <c r="E25" s="82"/>
      <c r="F25" s="82"/>
      <c r="G25" s="82"/>
      <c r="H25" s="82"/>
      <c r="I25" s="82"/>
      <c r="J25" s="82"/>
      <c r="K25" s="82"/>
      <c r="L25" s="82"/>
      <c r="M25" s="82"/>
      <c r="N25" s="87"/>
      <c r="O25" s="87"/>
      <c r="P25" s="87"/>
      <c r="Q25" s="88"/>
      <c r="R25" s="89"/>
      <c r="S25" s="91"/>
      <c r="T25" s="87"/>
      <c r="U25" s="92"/>
    </row>
    <row r="26" ht="15.0" customHeight="1">
      <c r="A26" s="111"/>
      <c r="B26" s="79"/>
      <c r="C26" s="80"/>
      <c r="D26" s="69" t="str">
        <f t="shared" si="3"/>
        <v/>
      </c>
      <c r="E26" s="82"/>
      <c r="F26" s="82"/>
      <c r="G26" s="82"/>
      <c r="H26" s="82"/>
      <c r="I26" s="82"/>
      <c r="J26" s="82"/>
      <c r="K26" s="82"/>
      <c r="L26" s="82"/>
      <c r="M26" s="82"/>
      <c r="N26" s="87"/>
      <c r="O26" s="87"/>
      <c r="P26" s="113"/>
      <c r="Q26" s="117"/>
      <c r="R26" s="118"/>
      <c r="S26" s="115"/>
      <c r="T26" s="113"/>
      <c r="U26" s="92"/>
    </row>
    <row r="27" ht="15.0" customHeight="1">
      <c r="A27" s="111"/>
      <c r="B27" s="79"/>
      <c r="C27" s="80"/>
      <c r="D27" s="69" t="str">
        <f t="shared" si="3"/>
        <v/>
      </c>
      <c r="E27" s="121"/>
      <c r="F27" s="121"/>
      <c r="G27" s="82"/>
      <c r="H27" s="82"/>
      <c r="I27" s="121"/>
      <c r="J27" s="121"/>
      <c r="K27" s="82"/>
      <c r="L27" s="82"/>
      <c r="M27" s="82"/>
      <c r="N27" s="87"/>
      <c r="O27" s="87"/>
      <c r="P27" s="113"/>
      <c r="Q27" s="117"/>
      <c r="R27" s="118"/>
      <c r="S27" s="115"/>
      <c r="T27" s="113"/>
      <c r="U27" s="92"/>
    </row>
    <row r="28" ht="15.0" customHeight="1">
      <c r="A28" s="111"/>
      <c r="B28" s="79"/>
      <c r="C28" s="80"/>
      <c r="D28" s="69" t="str">
        <f t="shared" si="3"/>
        <v/>
      </c>
      <c r="E28" s="82"/>
      <c r="F28" s="82"/>
      <c r="G28" s="82"/>
      <c r="H28" s="82"/>
      <c r="I28" s="82"/>
      <c r="J28" s="82"/>
      <c r="K28" s="82"/>
      <c r="L28" s="82"/>
      <c r="M28" s="82"/>
      <c r="N28" s="87"/>
      <c r="O28" s="87"/>
      <c r="P28" s="113"/>
      <c r="Q28" s="117"/>
      <c r="R28" s="118"/>
      <c r="S28" s="115"/>
      <c r="T28" s="113"/>
      <c r="U28" s="92"/>
    </row>
    <row r="29" ht="15.0" customHeight="1">
      <c r="A29" s="111"/>
      <c r="B29" s="79"/>
      <c r="C29" s="80"/>
      <c r="D29" s="69" t="str">
        <f t="shared" si="3"/>
        <v/>
      </c>
      <c r="E29" s="82"/>
      <c r="F29" s="82"/>
      <c r="G29" s="82"/>
      <c r="H29" s="82"/>
      <c r="I29" s="82"/>
      <c r="J29" s="82"/>
      <c r="K29" s="82"/>
      <c r="L29" s="82"/>
      <c r="M29" s="82"/>
      <c r="N29" s="87"/>
      <c r="O29" s="87"/>
      <c r="P29" s="87"/>
      <c r="Q29" s="88"/>
      <c r="R29" s="89"/>
      <c r="S29" s="91"/>
      <c r="T29" s="87"/>
      <c r="U29" s="92"/>
    </row>
    <row r="30" ht="15.0" customHeight="1">
      <c r="A30" s="111"/>
      <c r="B30" s="79"/>
      <c r="C30" s="80"/>
      <c r="D30" s="69" t="str">
        <f t="shared" si="3"/>
        <v/>
      </c>
      <c r="E30" s="82"/>
      <c r="F30" s="82"/>
      <c r="G30" s="82"/>
      <c r="H30" s="82"/>
      <c r="I30" s="82"/>
      <c r="J30" s="82"/>
      <c r="K30" s="82"/>
      <c r="L30" s="82"/>
      <c r="M30" s="82"/>
      <c r="N30" s="87"/>
      <c r="O30" s="87"/>
      <c r="P30" s="87"/>
      <c r="Q30" s="88"/>
      <c r="R30" s="89"/>
      <c r="S30" s="91"/>
      <c r="T30" s="87"/>
      <c r="U30" s="92"/>
    </row>
    <row r="31" ht="15.0" customHeight="1">
      <c r="A31" s="111"/>
      <c r="B31" s="79"/>
      <c r="C31" s="80"/>
      <c r="D31" s="69" t="str">
        <f t="shared" si="3"/>
        <v/>
      </c>
      <c r="E31" s="82"/>
      <c r="F31" s="82"/>
      <c r="G31" s="82"/>
      <c r="H31" s="82"/>
      <c r="I31" s="82"/>
      <c r="J31" s="82"/>
      <c r="K31" s="82"/>
      <c r="L31" s="82"/>
      <c r="M31" s="82"/>
      <c r="N31" s="87"/>
      <c r="O31" s="87"/>
      <c r="P31" s="87"/>
      <c r="Q31" s="88"/>
      <c r="R31" s="89"/>
      <c r="S31" s="91"/>
      <c r="T31" s="87"/>
      <c r="U31" s="92"/>
    </row>
    <row r="32" ht="15.0" customHeight="1">
      <c r="A32" s="111"/>
      <c r="B32" s="79"/>
      <c r="C32" s="80"/>
      <c r="D32" s="69" t="str">
        <f t="shared" si="3"/>
        <v/>
      </c>
      <c r="E32" s="82"/>
      <c r="F32" s="82"/>
      <c r="G32" s="82"/>
      <c r="H32" s="82"/>
      <c r="I32" s="82"/>
      <c r="J32" s="82"/>
      <c r="K32" s="82"/>
      <c r="L32" s="82"/>
      <c r="M32" s="82"/>
      <c r="N32" s="87"/>
      <c r="O32" s="87"/>
      <c r="P32" s="87"/>
      <c r="Q32" s="88"/>
      <c r="R32" s="89"/>
      <c r="S32" s="91"/>
      <c r="T32" s="124"/>
      <c r="U32" s="125"/>
    </row>
    <row r="33" ht="15.0" customHeight="1">
      <c r="A33" s="111"/>
      <c r="B33" s="79"/>
      <c r="C33" s="80"/>
      <c r="D33" s="69" t="str">
        <f t="shared" si="3"/>
        <v/>
      </c>
      <c r="E33" s="82"/>
      <c r="F33" s="82"/>
      <c r="G33" s="82"/>
      <c r="H33" s="82"/>
      <c r="I33" s="82"/>
      <c r="J33" s="82"/>
      <c r="K33" s="82"/>
      <c r="L33" s="82"/>
      <c r="M33" s="82"/>
      <c r="N33" s="87"/>
      <c r="O33" s="87"/>
      <c r="P33" s="87"/>
      <c r="Q33" s="88"/>
      <c r="R33" s="89"/>
      <c r="S33" s="91"/>
      <c r="T33" s="87"/>
      <c r="U33" s="92"/>
    </row>
    <row r="34" ht="15.0" customHeight="1">
      <c r="A34" s="111"/>
      <c r="B34" s="79"/>
      <c r="C34" s="80"/>
      <c r="D34" s="69" t="str">
        <f t="shared" si="3"/>
        <v/>
      </c>
      <c r="E34" s="82"/>
      <c r="F34" s="82"/>
      <c r="G34" s="82"/>
      <c r="H34" s="82"/>
      <c r="I34" s="82"/>
      <c r="J34" s="82"/>
      <c r="K34" s="82"/>
      <c r="L34" s="82"/>
      <c r="M34" s="82"/>
      <c r="N34" s="87"/>
      <c r="O34" s="87"/>
      <c r="P34" s="87"/>
      <c r="Q34" s="88"/>
      <c r="R34" s="89"/>
      <c r="S34" s="91"/>
      <c r="T34" s="87"/>
      <c r="U34" s="92"/>
    </row>
    <row r="35" ht="15.0" customHeight="1">
      <c r="A35" s="111"/>
      <c r="B35" s="79"/>
      <c r="C35" s="80"/>
      <c r="D35" s="69" t="str">
        <f t="shared" si="3"/>
        <v/>
      </c>
      <c r="E35" s="82"/>
      <c r="F35" s="82"/>
      <c r="G35" s="82"/>
      <c r="H35" s="82"/>
      <c r="I35" s="82"/>
      <c r="J35" s="82"/>
      <c r="K35" s="82"/>
      <c r="L35" s="82"/>
      <c r="M35" s="82"/>
      <c r="N35" s="87"/>
      <c r="O35" s="87"/>
      <c r="P35" s="87"/>
      <c r="Q35" s="88"/>
      <c r="R35" s="89"/>
      <c r="S35" s="91"/>
      <c r="T35" s="87"/>
      <c r="U35" s="92"/>
    </row>
    <row r="36" ht="15.0" customHeight="1">
      <c r="A36" s="111"/>
      <c r="B36" s="79"/>
      <c r="C36" s="80"/>
      <c r="D36" s="69" t="str">
        <f t="shared" si="3"/>
        <v/>
      </c>
      <c r="E36" s="82"/>
      <c r="F36" s="82"/>
      <c r="G36" s="82"/>
      <c r="H36" s="82"/>
      <c r="I36" s="82"/>
      <c r="J36" s="82"/>
      <c r="K36" s="82"/>
      <c r="L36" s="82"/>
      <c r="M36" s="82"/>
      <c r="N36" s="87"/>
      <c r="O36" s="87"/>
      <c r="P36" s="87"/>
      <c r="Q36" s="88"/>
      <c r="R36" s="89"/>
      <c r="S36" s="91"/>
      <c r="T36" s="87"/>
      <c r="U36" s="92"/>
    </row>
    <row r="37" ht="15.0" customHeight="1">
      <c r="A37" s="111"/>
      <c r="B37" s="79"/>
      <c r="C37" s="80"/>
      <c r="D37" s="69" t="str">
        <f t="shared" si="3"/>
        <v/>
      </c>
      <c r="E37" s="82"/>
      <c r="F37" s="82"/>
      <c r="G37" s="82"/>
      <c r="H37" s="82"/>
      <c r="I37" s="82"/>
      <c r="J37" s="82"/>
      <c r="K37" s="82"/>
      <c r="L37" s="82"/>
      <c r="M37" s="82"/>
      <c r="N37" s="87"/>
      <c r="O37" s="87"/>
      <c r="P37" s="87"/>
      <c r="Q37" s="88"/>
      <c r="R37" s="89"/>
      <c r="S37" s="115"/>
      <c r="T37" s="124"/>
      <c r="U37" s="125"/>
    </row>
    <row r="38" ht="15.0" customHeight="1">
      <c r="A38" s="111"/>
      <c r="B38" s="79"/>
      <c r="C38" s="80"/>
      <c r="D38" s="69" t="str">
        <f t="shared" si="3"/>
        <v/>
      </c>
      <c r="E38" s="82"/>
      <c r="F38" s="82"/>
      <c r="G38" s="82"/>
      <c r="H38" s="82"/>
      <c r="I38" s="82"/>
      <c r="J38" s="82"/>
      <c r="K38" s="82"/>
      <c r="L38" s="82"/>
      <c r="M38" s="82"/>
      <c r="N38" s="87"/>
      <c r="O38" s="87"/>
      <c r="P38" s="87"/>
      <c r="Q38" s="88"/>
      <c r="R38" s="89"/>
      <c r="S38" s="91"/>
      <c r="T38" s="87"/>
      <c r="U38" s="92"/>
    </row>
    <row r="39" ht="15.0" customHeight="1">
      <c r="A39" s="111"/>
      <c r="B39" s="79"/>
      <c r="C39" s="80"/>
      <c r="D39" s="69" t="str">
        <f t="shared" si="3"/>
        <v/>
      </c>
      <c r="E39" s="82"/>
      <c r="F39" s="82"/>
      <c r="G39" s="82"/>
      <c r="H39" s="82"/>
      <c r="I39" s="82"/>
      <c r="J39" s="82"/>
      <c r="K39" s="82"/>
      <c r="L39" s="82"/>
      <c r="M39" s="82"/>
      <c r="N39" s="87"/>
      <c r="O39" s="87"/>
      <c r="P39" s="87"/>
      <c r="Q39" s="88"/>
      <c r="R39" s="89"/>
      <c r="S39" s="91"/>
      <c r="T39" s="87"/>
      <c r="U39" s="92"/>
    </row>
    <row r="40" ht="15.0" customHeight="1">
      <c r="A40" s="111"/>
      <c r="B40" s="79"/>
      <c r="C40" s="80"/>
      <c r="D40" s="69" t="str">
        <f t="shared" si="3"/>
        <v/>
      </c>
      <c r="E40" s="82"/>
      <c r="F40" s="82"/>
      <c r="G40" s="82"/>
      <c r="H40" s="82"/>
      <c r="I40" s="82"/>
      <c r="J40" s="82"/>
      <c r="K40" s="82"/>
      <c r="L40" s="82"/>
      <c r="M40" s="82"/>
      <c r="N40" s="87"/>
      <c r="O40" s="87"/>
      <c r="P40" s="87"/>
      <c r="Q40" s="88"/>
      <c r="R40" s="89"/>
      <c r="S40" s="91"/>
      <c r="T40" s="87"/>
      <c r="U40" s="130"/>
    </row>
    <row r="41" ht="15.0" customHeight="1">
      <c r="A41" s="111"/>
      <c r="B41" s="79"/>
      <c r="C41" s="80"/>
      <c r="D41" s="69" t="str">
        <f t="shared" si="3"/>
        <v/>
      </c>
      <c r="E41" s="82"/>
      <c r="F41" s="82"/>
      <c r="G41" s="82"/>
      <c r="H41" s="82"/>
      <c r="I41" s="82"/>
      <c r="J41" s="82"/>
      <c r="K41" s="82"/>
      <c r="L41" s="82"/>
      <c r="M41" s="82"/>
      <c r="N41" s="87"/>
      <c r="O41" s="87"/>
      <c r="P41" s="87"/>
      <c r="Q41" s="88"/>
      <c r="R41" s="89"/>
      <c r="S41" s="91"/>
      <c r="T41" s="87"/>
      <c r="U41" s="130"/>
    </row>
    <row r="42" ht="15.0" customHeight="1">
      <c r="A42" s="111"/>
      <c r="B42" s="79"/>
      <c r="C42" s="132"/>
      <c r="D42" s="69" t="str">
        <f t="shared" si="3"/>
        <v/>
      </c>
      <c r="E42" s="82"/>
      <c r="F42" s="82"/>
      <c r="G42" s="82"/>
      <c r="H42" s="82"/>
      <c r="I42" s="82"/>
      <c r="J42" s="82"/>
      <c r="K42" s="82"/>
      <c r="L42" s="82"/>
      <c r="M42" s="82"/>
      <c r="N42" s="87"/>
      <c r="O42" s="87"/>
      <c r="P42" s="87"/>
      <c r="Q42" s="88"/>
      <c r="R42" s="89"/>
      <c r="S42" s="91"/>
      <c r="T42" s="87"/>
      <c r="U42" s="130"/>
    </row>
    <row r="43" ht="15.0" customHeight="1">
      <c r="A43" s="111"/>
      <c r="B43" s="79"/>
      <c r="C43" s="80"/>
      <c r="D43" s="69" t="str">
        <f t="shared" si="3"/>
        <v/>
      </c>
      <c r="E43" s="82"/>
      <c r="F43" s="82"/>
      <c r="G43" s="82"/>
      <c r="H43" s="82"/>
      <c r="I43" s="82"/>
      <c r="J43" s="82"/>
      <c r="K43" s="82"/>
      <c r="L43" s="82"/>
      <c r="M43" s="82"/>
      <c r="N43" s="87"/>
      <c r="O43" s="87"/>
      <c r="P43" s="87"/>
      <c r="Q43" s="88"/>
      <c r="R43" s="89"/>
      <c r="S43" s="91"/>
      <c r="T43" s="87"/>
      <c r="U43" s="92"/>
    </row>
    <row r="44" ht="15.0" customHeight="1">
      <c r="A44" s="111"/>
      <c r="B44" s="79"/>
      <c r="C44" s="80"/>
      <c r="D44" s="69" t="str">
        <f t="shared" si="3"/>
        <v/>
      </c>
      <c r="E44" s="82"/>
      <c r="F44" s="82"/>
      <c r="G44" s="82"/>
      <c r="H44" s="82"/>
      <c r="I44" s="82"/>
      <c r="J44" s="82"/>
      <c r="K44" s="82"/>
      <c r="L44" s="82"/>
      <c r="M44" s="82"/>
      <c r="N44" s="87"/>
      <c r="O44" s="87"/>
      <c r="P44" s="87"/>
      <c r="Q44" s="88"/>
      <c r="R44" s="89"/>
      <c r="S44" s="91"/>
      <c r="T44" s="87"/>
      <c r="U44" s="92"/>
    </row>
    <row r="45" ht="15.0" customHeight="1">
      <c r="A45" s="111"/>
      <c r="B45" s="79"/>
      <c r="C45" s="132"/>
      <c r="D45" s="69" t="str">
        <f t="shared" si="3"/>
        <v/>
      </c>
      <c r="E45" s="82"/>
      <c r="F45" s="82"/>
      <c r="G45" s="82"/>
      <c r="H45" s="82"/>
      <c r="I45" s="82"/>
      <c r="J45" s="82"/>
      <c r="K45" s="82"/>
      <c r="L45" s="82"/>
      <c r="M45" s="82"/>
      <c r="N45" s="87"/>
      <c r="O45" s="87"/>
      <c r="P45" s="87"/>
      <c r="Q45" s="88"/>
      <c r="R45" s="89"/>
      <c r="S45" s="115"/>
      <c r="T45" s="87"/>
      <c r="U45" s="92"/>
    </row>
    <row r="46" ht="15.0" customHeight="1">
      <c r="A46" s="111"/>
      <c r="B46" s="79"/>
      <c r="C46" s="80"/>
      <c r="D46" s="69" t="str">
        <f t="shared" si="3"/>
        <v/>
      </c>
      <c r="E46" s="82"/>
      <c r="F46" s="82"/>
      <c r="G46" s="82"/>
      <c r="H46" s="82"/>
      <c r="I46" s="82"/>
      <c r="J46" s="82"/>
      <c r="K46" s="82"/>
      <c r="L46" s="82"/>
      <c r="M46" s="82"/>
      <c r="N46" s="87"/>
      <c r="O46" s="87"/>
      <c r="P46" s="87"/>
      <c r="Q46" s="88"/>
      <c r="R46" s="89"/>
      <c r="S46" s="91"/>
      <c r="T46" s="87"/>
      <c r="U46" s="92"/>
    </row>
    <row r="47" ht="15.0" customHeight="1">
      <c r="A47" s="111"/>
      <c r="B47" s="79"/>
      <c r="C47" s="80"/>
      <c r="D47" s="69" t="str">
        <f t="shared" si="3"/>
        <v/>
      </c>
      <c r="E47" s="82"/>
      <c r="F47" s="82"/>
      <c r="G47" s="82"/>
      <c r="H47" s="82"/>
      <c r="I47" s="82"/>
      <c r="J47" s="82"/>
      <c r="K47" s="82"/>
      <c r="L47" s="82"/>
      <c r="M47" s="82"/>
      <c r="N47" s="87"/>
      <c r="O47" s="87"/>
      <c r="P47" s="87"/>
      <c r="Q47" s="88"/>
      <c r="R47" s="89"/>
      <c r="S47" s="91"/>
      <c r="T47" s="87"/>
      <c r="U47" s="92"/>
    </row>
    <row r="48" ht="15.0" customHeight="1">
      <c r="A48" s="111"/>
      <c r="B48" s="79"/>
      <c r="C48" s="80"/>
      <c r="D48" s="69" t="str">
        <f t="shared" si="3"/>
        <v/>
      </c>
      <c r="E48" s="82"/>
      <c r="F48" s="82"/>
      <c r="G48" s="82"/>
      <c r="H48" s="82"/>
      <c r="I48" s="82"/>
      <c r="J48" s="82"/>
      <c r="K48" s="82"/>
      <c r="L48" s="82"/>
      <c r="M48" s="82"/>
      <c r="N48" s="87"/>
      <c r="O48" s="87"/>
      <c r="P48" s="87"/>
      <c r="Q48" s="88"/>
      <c r="R48" s="89"/>
      <c r="S48" s="91"/>
      <c r="T48" s="87"/>
      <c r="U48" s="92"/>
    </row>
    <row r="49" ht="15.0" customHeight="1">
      <c r="A49" s="111"/>
      <c r="B49" s="79"/>
      <c r="C49" s="80"/>
      <c r="D49" s="69" t="str">
        <f t="shared" si="3"/>
        <v/>
      </c>
      <c r="E49" s="82"/>
      <c r="F49" s="82"/>
      <c r="G49" s="82"/>
      <c r="H49" s="82"/>
      <c r="I49" s="82"/>
      <c r="J49" s="82"/>
      <c r="K49" s="82"/>
      <c r="L49" s="82"/>
      <c r="M49" s="82"/>
      <c r="N49" s="87"/>
      <c r="O49" s="87"/>
      <c r="P49" s="87"/>
      <c r="Q49" s="88"/>
      <c r="R49" s="89"/>
      <c r="S49" s="91"/>
      <c r="T49" s="87"/>
      <c r="U49" s="92"/>
    </row>
    <row r="50" ht="15.0" customHeight="1">
      <c r="A50" s="111"/>
      <c r="B50" s="79"/>
      <c r="C50" s="80"/>
      <c r="D50" s="69" t="str">
        <f t="shared" si="3"/>
        <v/>
      </c>
      <c r="E50" s="82"/>
      <c r="F50" s="82"/>
      <c r="G50" s="82"/>
      <c r="H50" s="82"/>
      <c r="I50" s="82"/>
      <c r="J50" s="82"/>
      <c r="K50" s="82"/>
      <c r="L50" s="82"/>
      <c r="M50" s="82"/>
      <c r="N50" s="87"/>
      <c r="O50" s="87"/>
      <c r="P50" s="88"/>
      <c r="Q50" s="88"/>
      <c r="R50" s="89"/>
      <c r="S50" s="91"/>
      <c r="T50" s="87"/>
      <c r="U50" s="92"/>
    </row>
    <row r="51" ht="15.0" customHeight="1">
      <c r="A51" s="111"/>
      <c r="B51" s="79"/>
      <c r="C51" s="80"/>
      <c r="D51" s="69" t="str">
        <f t="shared" si="3"/>
        <v/>
      </c>
      <c r="E51" s="82"/>
      <c r="F51" s="82"/>
      <c r="G51" s="82"/>
      <c r="H51" s="82"/>
      <c r="I51" s="82"/>
      <c r="J51" s="82"/>
      <c r="K51" s="82"/>
      <c r="L51" s="82"/>
      <c r="M51" s="82"/>
      <c r="N51" s="87"/>
      <c r="O51" s="87"/>
      <c r="P51" s="87"/>
      <c r="Q51" s="88"/>
      <c r="R51" s="89"/>
      <c r="S51" s="91"/>
      <c r="T51" s="87"/>
      <c r="U51" s="92"/>
    </row>
    <row r="52" ht="15.0" customHeight="1">
      <c r="A52" s="111"/>
      <c r="B52" s="79"/>
      <c r="C52" s="80"/>
      <c r="D52" s="69" t="str">
        <f t="shared" si="3"/>
        <v/>
      </c>
      <c r="E52" s="82"/>
      <c r="F52" s="82"/>
      <c r="G52" s="82"/>
      <c r="H52" s="82"/>
      <c r="I52" s="82"/>
      <c r="J52" s="82"/>
      <c r="K52" s="82"/>
      <c r="L52" s="82"/>
      <c r="M52" s="82"/>
      <c r="N52" s="87"/>
      <c r="O52" s="87"/>
      <c r="P52" s="87"/>
      <c r="Q52" s="88"/>
      <c r="R52" s="89"/>
      <c r="S52" s="91"/>
      <c r="T52" s="87"/>
      <c r="U52" s="92"/>
    </row>
    <row r="53" ht="15.0" customHeight="1">
      <c r="A53" s="111"/>
      <c r="B53" s="79"/>
      <c r="C53" s="80"/>
      <c r="D53" s="69" t="str">
        <f t="shared" si="3"/>
        <v/>
      </c>
      <c r="E53" s="82"/>
      <c r="F53" s="82"/>
      <c r="G53" s="82"/>
      <c r="H53" s="82"/>
      <c r="I53" s="82"/>
      <c r="J53" s="82"/>
      <c r="K53" s="82"/>
      <c r="L53" s="82"/>
      <c r="M53" s="82"/>
      <c r="N53" s="87"/>
      <c r="O53" s="87"/>
      <c r="P53" s="87"/>
      <c r="Q53" s="88"/>
      <c r="R53" s="89"/>
      <c r="S53" s="91"/>
      <c r="T53" s="87"/>
      <c r="U53" s="92"/>
    </row>
    <row r="54" ht="15.0" customHeight="1">
      <c r="A54" s="111"/>
      <c r="B54" s="79"/>
      <c r="C54" s="80"/>
      <c r="D54" s="69" t="str">
        <f t="shared" si="3"/>
        <v/>
      </c>
      <c r="E54" s="82"/>
      <c r="F54" s="82"/>
      <c r="G54" s="82"/>
      <c r="H54" s="82"/>
      <c r="I54" s="82"/>
      <c r="J54" s="82"/>
      <c r="K54" s="82"/>
      <c r="L54" s="82"/>
      <c r="M54" s="82"/>
      <c r="N54" s="87"/>
      <c r="O54" s="87"/>
      <c r="P54" s="87"/>
      <c r="Q54" s="88"/>
      <c r="R54" s="89"/>
      <c r="S54" s="91"/>
      <c r="T54" s="87"/>
      <c r="U54" s="92"/>
    </row>
    <row r="55" ht="15.0" customHeight="1">
      <c r="A55" s="111"/>
      <c r="B55" s="79"/>
      <c r="C55" s="80"/>
      <c r="D55" s="69" t="str">
        <f t="shared" si="3"/>
        <v/>
      </c>
      <c r="E55" s="82"/>
      <c r="F55" s="82"/>
      <c r="G55" s="82"/>
      <c r="H55" s="82"/>
      <c r="I55" s="82"/>
      <c r="J55" s="82"/>
      <c r="K55" s="82"/>
      <c r="L55" s="82"/>
      <c r="M55" s="82"/>
      <c r="N55" s="87"/>
      <c r="O55" s="87"/>
      <c r="P55" s="87"/>
      <c r="Q55" s="88"/>
      <c r="R55" s="89"/>
      <c r="S55" s="91"/>
      <c r="T55" s="87"/>
      <c r="U55" s="92"/>
    </row>
    <row r="56" ht="15.0" customHeight="1">
      <c r="A56" s="111"/>
      <c r="B56" s="79"/>
      <c r="C56" s="80"/>
      <c r="D56" s="69" t="str">
        <f t="shared" si="3"/>
        <v/>
      </c>
      <c r="E56" s="82"/>
      <c r="F56" s="82"/>
      <c r="G56" s="82"/>
      <c r="H56" s="82"/>
      <c r="I56" s="82"/>
      <c r="J56" s="82"/>
      <c r="K56" s="82"/>
      <c r="L56" s="82"/>
      <c r="M56" s="82"/>
      <c r="N56" s="87"/>
      <c r="O56" s="87"/>
      <c r="P56" s="87"/>
      <c r="Q56" s="88"/>
      <c r="R56" s="89"/>
      <c r="S56" s="91"/>
      <c r="T56" s="87"/>
      <c r="U56" s="92"/>
    </row>
    <row r="57" ht="15.0" customHeight="1">
      <c r="A57" s="111"/>
      <c r="B57" s="79"/>
      <c r="C57" s="80"/>
      <c r="D57" s="69" t="str">
        <f t="shared" si="3"/>
        <v/>
      </c>
      <c r="E57" s="82"/>
      <c r="F57" s="82"/>
      <c r="G57" s="82"/>
      <c r="H57" s="82"/>
      <c r="I57" s="82"/>
      <c r="J57" s="82"/>
      <c r="K57" s="82"/>
      <c r="L57" s="82"/>
      <c r="M57" s="82"/>
      <c r="N57" s="87"/>
      <c r="O57" s="87"/>
      <c r="P57" s="87"/>
      <c r="Q57" s="88"/>
      <c r="R57" s="89"/>
      <c r="S57" s="91"/>
      <c r="T57" s="87"/>
      <c r="U57" s="92"/>
    </row>
    <row r="58" ht="15.0" customHeight="1">
      <c r="A58" s="111"/>
      <c r="B58" s="79"/>
      <c r="C58" s="80"/>
      <c r="D58" s="69" t="str">
        <f t="shared" si="3"/>
        <v/>
      </c>
      <c r="E58" s="82"/>
      <c r="F58" s="82"/>
      <c r="G58" s="82"/>
      <c r="H58" s="82"/>
      <c r="I58" s="82"/>
      <c r="J58" s="82"/>
      <c r="K58" s="82"/>
      <c r="L58" s="82"/>
      <c r="M58" s="82"/>
      <c r="N58" s="87"/>
      <c r="O58" s="87"/>
      <c r="P58" s="87"/>
      <c r="Q58" s="88"/>
      <c r="R58" s="89"/>
      <c r="S58" s="91"/>
      <c r="T58" s="87"/>
      <c r="U58" s="92"/>
    </row>
    <row r="59" ht="15.0" customHeight="1">
      <c r="A59" s="111"/>
      <c r="B59" s="79"/>
      <c r="C59" s="80"/>
      <c r="D59" s="69" t="str">
        <f t="shared" si="3"/>
        <v/>
      </c>
      <c r="E59" s="82"/>
      <c r="F59" s="82"/>
      <c r="G59" s="82"/>
      <c r="H59" s="82"/>
      <c r="I59" s="82"/>
      <c r="J59" s="82"/>
      <c r="K59" s="82"/>
      <c r="L59" s="82"/>
      <c r="M59" s="82"/>
      <c r="N59" s="87"/>
      <c r="O59" s="87"/>
      <c r="P59" s="87"/>
      <c r="Q59" s="88"/>
      <c r="R59" s="89"/>
      <c r="S59" s="91"/>
      <c r="T59" s="87"/>
      <c r="U59" s="92"/>
    </row>
    <row r="60" ht="15.0" customHeight="1">
      <c r="A60" s="111"/>
      <c r="B60" s="79"/>
      <c r="C60" s="80"/>
      <c r="D60" s="69" t="str">
        <f t="shared" si="3"/>
        <v/>
      </c>
      <c r="E60" s="82"/>
      <c r="F60" s="82"/>
      <c r="G60" s="82"/>
      <c r="H60" s="82"/>
      <c r="I60" s="82"/>
      <c r="J60" s="82"/>
      <c r="K60" s="82"/>
      <c r="L60" s="82"/>
      <c r="M60" s="82"/>
      <c r="N60" s="87"/>
      <c r="O60" s="87"/>
      <c r="P60" s="87"/>
      <c r="Q60" s="88"/>
      <c r="R60" s="88"/>
      <c r="S60" s="88"/>
      <c r="T60" s="87"/>
      <c r="U60" s="92"/>
    </row>
    <row r="61" ht="15.0" customHeight="1">
      <c r="A61" s="111"/>
      <c r="B61" s="79"/>
      <c r="C61" s="80"/>
      <c r="D61" s="69" t="str">
        <f t="shared" si="3"/>
        <v/>
      </c>
      <c r="E61" s="82"/>
      <c r="F61" s="82"/>
      <c r="G61" s="82"/>
      <c r="H61" s="82"/>
      <c r="I61" s="82"/>
      <c r="J61" s="82"/>
      <c r="K61" s="82"/>
      <c r="L61" s="82"/>
      <c r="M61" s="82"/>
      <c r="N61" s="87"/>
      <c r="O61" s="87"/>
      <c r="P61" s="87"/>
      <c r="Q61" s="88"/>
      <c r="R61" s="88"/>
      <c r="S61" s="88"/>
      <c r="T61" s="87"/>
      <c r="U61" s="92"/>
    </row>
    <row r="62" ht="15.0" customHeight="1">
      <c r="A62" s="111"/>
      <c r="B62" s="79"/>
      <c r="C62" s="80"/>
      <c r="D62" s="69" t="str">
        <f t="shared" si="3"/>
        <v/>
      </c>
      <c r="E62" s="82"/>
      <c r="F62" s="82"/>
      <c r="G62" s="82"/>
      <c r="H62" s="82"/>
      <c r="I62" s="82"/>
      <c r="J62" s="82"/>
      <c r="K62" s="82"/>
      <c r="L62" s="82"/>
      <c r="M62" s="82"/>
      <c r="N62" s="87"/>
      <c r="O62" s="87"/>
      <c r="P62" s="87"/>
      <c r="Q62" s="88"/>
      <c r="R62" s="88"/>
      <c r="S62" s="88"/>
      <c r="T62" s="87"/>
      <c r="U62" s="92"/>
    </row>
    <row r="63" ht="15.0" customHeight="1">
      <c r="A63" s="111"/>
      <c r="B63" s="79"/>
      <c r="C63" s="80"/>
      <c r="D63" s="69" t="str">
        <f t="shared" si="3"/>
        <v/>
      </c>
      <c r="E63" s="82"/>
      <c r="F63" s="82"/>
      <c r="G63" s="82"/>
      <c r="H63" s="82"/>
      <c r="I63" s="82"/>
      <c r="J63" s="82"/>
      <c r="K63" s="82"/>
      <c r="L63" s="82"/>
      <c r="M63" s="82"/>
      <c r="N63" s="87"/>
      <c r="O63" s="87"/>
      <c r="P63" s="87"/>
      <c r="Q63" s="88"/>
      <c r="R63" s="88"/>
      <c r="S63" s="88"/>
      <c r="T63" s="87"/>
      <c r="U63" s="92"/>
    </row>
    <row r="64" ht="15.0" customHeight="1">
      <c r="A64" s="111"/>
      <c r="B64" s="79"/>
      <c r="C64" s="80"/>
      <c r="D64" s="69" t="str">
        <f t="shared" si="3"/>
        <v/>
      </c>
      <c r="E64" s="82"/>
      <c r="F64" s="82"/>
      <c r="G64" s="82"/>
      <c r="H64" s="82"/>
      <c r="I64" s="82"/>
      <c r="J64" s="82"/>
      <c r="K64" s="82"/>
      <c r="L64" s="82"/>
      <c r="M64" s="82"/>
      <c r="N64" s="87"/>
      <c r="O64" s="87"/>
      <c r="P64" s="87"/>
      <c r="Q64" s="88"/>
      <c r="R64" s="88"/>
      <c r="S64" s="88"/>
      <c r="T64" s="87"/>
      <c r="U64" s="92"/>
    </row>
    <row r="65" ht="15.0" customHeight="1">
      <c r="A65" s="111"/>
      <c r="B65" s="79"/>
      <c r="C65" s="80"/>
      <c r="D65" s="69" t="str">
        <f t="shared" si="3"/>
        <v/>
      </c>
      <c r="E65" s="82"/>
      <c r="F65" s="82"/>
      <c r="G65" s="82"/>
      <c r="H65" s="82"/>
      <c r="I65" s="82"/>
      <c r="J65" s="82"/>
      <c r="K65" s="82"/>
      <c r="L65" s="82"/>
      <c r="M65" s="82"/>
      <c r="N65" s="87"/>
      <c r="O65" s="87"/>
      <c r="P65" s="88"/>
      <c r="Q65" s="88"/>
      <c r="R65" s="88"/>
      <c r="S65" s="88"/>
      <c r="T65" s="87"/>
      <c r="U65" s="92"/>
    </row>
    <row r="66" ht="15.0" customHeight="1">
      <c r="A66" s="111"/>
      <c r="B66" s="79"/>
      <c r="C66" s="80"/>
      <c r="D66" s="69" t="str">
        <f t="shared" si="3"/>
        <v/>
      </c>
      <c r="E66" s="82"/>
      <c r="F66" s="82"/>
      <c r="G66" s="82"/>
      <c r="H66" s="82"/>
      <c r="I66" s="82"/>
      <c r="J66" s="82"/>
      <c r="K66" s="82"/>
      <c r="L66" s="82"/>
      <c r="M66" s="82"/>
      <c r="N66" s="87"/>
      <c r="O66" s="87"/>
      <c r="P66" s="87"/>
      <c r="Q66" s="88"/>
      <c r="R66" s="88"/>
      <c r="S66" s="88"/>
      <c r="T66" s="87"/>
      <c r="U66" s="92"/>
    </row>
    <row r="67" ht="15.0" customHeight="1">
      <c r="A67" s="111"/>
      <c r="B67" s="79"/>
      <c r="C67" s="132"/>
      <c r="D67" s="69"/>
      <c r="E67" s="82"/>
      <c r="F67" s="82"/>
      <c r="G67" s="82"/>
      <c r="H67" s="82"/>
      <c r="I67" s="82"/>
      <c r="J67" s="82"/>
      <c r="K67" s="82"/>
      <c r="L67" s="82"/>
      <c r="M67" s="82"/>
      <c r="N67" s="87"/>
      <c r="O67" s="87"/>
      <c r="P67" s="87"/>
      <c r="Q67" s="88"/>
      <c r="R67" s="88"/>
      <c r="S67" s="88"/>
      <c r="T67" s="87"/>
      <c r="U67" s="92"/>
    </row>
    <row r="68" ht="15.0" customHeight="1">
      <c r="A68" s="111"/>
      <c r="B68" s="79"/>
      <c r="C68" s="132"/>
      <c r="D68" s="69" t="str">
        <f t="shared" ref="D68:D93" si="4">IF(SUM(E68:M68)-SUM(N68:T68)-SUM(C68)=0,"","ERR")</f>
        <v/>
      </c>
      <c r="E68" s="82"/>
      <c r="F68" s="82"/>
      <c r="G68" s="82"/>
      <c r="H68" s="82"/>
      <c r="I68" s="82"/>
      <c r="J68" s="82"/>
      <c r="K68" s="82"/>
      <c r="L68" s="82"/>
      <c r="M68" s="82"/>
      <c r="N68" s="87"/>
      <c r="O68" s="87"/>
      <c r="P68" s="87"/>
      <c r="Q68" s="88"/>
      <c r="R68" s="88"/>
      <c r="S68" s="88"/>
      <c r="T68" s="87"/>
      <c r="U68" s="92"/>
    </row>
    <row r="69" ht="15.0" customHeight="1">
      <c r="A69" s="111"/>
      <c r="B69" s="79"/>
      <c r="C69" s="132"/>
      <c r="D69" s="69" t="str">
        <f t="shared" si="4"/>
        <v/>
      </c>
      <c r="E69" s="82"/>
      <c r="F69" s="82"/>
      <c r="G69" s="82"/>
      <c r="H69" s="82"/>
      <c r="I69" s="82"/>
      <c r="J69" s="82"/>
      <c r="K69" s="82"/>
      <c r="L69" s="82"/>
      <c r="M69" s="82"/>
      <c r="N69" s="87"/>
      <c r="O69" s="87"/>
      <c r="P69" s="87"/>
      <c r="Q69" s="88"/>
      <c r="R69" s="88"/>
      <c r="S69" s="88"/>
      <c r="T69" s="87"/>
      <c r="U69" s="92"/>
    </row>
    <row r="70" ht="15.0" customHeight="1">
      <c r="A70" s="111"/>
      <c r="B70" s="79"/>
      <c r="C70" s="132"/>
      <c r="D70" s="69" t="str">
        <f t="shared" si="4"/>
        <v/>
      </c>
      <c r="E70" s="82"/>
      <c r="F70" s="82"/>
      <c r="G70" s="82"/>
      <c r="H70" s="82"/>
      <c r="I70" s="82"/>
      <c r="J70" s="82"/>
      <c r="K70" s="82"/>
      <c r="L70" s="82"/>
      <c r="M70" s="82"/>
      <c r="N70" s="87"/>
      <c r="O70" s="87"/>
      <c r="P70" s="87"/>
      <c r="Q70" s="88"/>
      <c r="R70" s="88"/>
      <c r="S70" s="88"/>
      <c r="T70" s="87"/>
      <c r="U70" s="92"/>
    </row>
    <row r="71" ht="15.0" customHeight="1">
      <c r="A71" s="111"/>
      <c r="B71" s="79"/>
      <c r="C71" s="132"/>
      <c r="D71" s="69" t="str">
        <f t="shared" si="4"/>
        <v/>
      </c>
      <c r="E71" s="82"/>
      <c r="F71" s="82"/>
      <c r="G71" s="82"/>
      <c r="H71" s="82"/>
      <c r="I71" s="82"/>
      <c r="J71" s="82"/>
      <c r="K71" s="82"/>
      <c r="L71" s="82"/>
      <c r="M71" s="82"/>
      <c r="N71" s="87"/>
      <c r="O71" s="87"/>
      <c r="P71" s="87"/>
      <c r="Q71" s="88"/>
      <c r="R71" s="88"/>
      <c r="S71" s="88"/>
      <c r="T71" s="87"/>
      <c r="U71" s="92"/>
    </row>
    <row r="72" ht="15.0" customHeight="1">
      <c r="A72" s="111"/>
      <c r="B72" s="79"/>
      <c r="C72" s="132"/>
      <c r="D72" s="69" t="str">
        <f t="shared" si="4"/>
        <v/>
      </c>
      <c r="E72" s="82"/>
      <c r="F72" s="82"/>
      <c r="G72" s="82"/>
      <c r="H72" s="82"/>
      <c r="I72" s="82"/>
      <c r="J72" s="82"/>
      <c r="K72" s="82"/>
      <c r="L72" s="82"/>
      <c r="M72" s="82"/>
      <c r="N72" s="87"/>
      <c r="O72" s="87"/>
      <c r="P72" s="87"/>
      <c r="Q72" s="88"/>
      <c r="R72" s="88"/>
      <c r="S72" s="88"/>
      <c r="T72" s="87"/>
      <c r="U72" s="92"/>
    </row>
    <row r="73" ht="15.0" customHeight="1">
      <c r="A73" s="111"/>
      <c r="B73" s="79"/>
      <c r="C73" s="132"/>
      <c r="D73" s="69" t="str">
        <f t="shared" si="4"/>
        <v/>
      </c>
      <c r="E73" s="82"/>
      <c r="F73" s="82"/>
      <c r="G73" s="82"/>
      <c r="H73" s="82"/>
      <c r="I73" s="82"/>
      <c r="J73" s="82"/>
      <c r="K73" s="82"/>
      <c r="L73" s="82"/>
      <c r="M73" s="82"/>
      <c r="N73" s="87"/>
      <c r="O73" s="87"/>
      <c r="P73" s="87"/>
      <c r="Q73" s="88"/>
      <c r="R73" s="88"/>
      <c r="S73" s="88"/>
      <c r="T73" s="87"/>
      <c r="U73" s="92"/>
    </row>
    <row r="74" ht="15.0" customHeight="1">
      <c r="A74" s="111"/>
      <c r="B74" s="79"/>
      <c r="C74" s="132"/>
      <c r="D74" s="69" t="str">
        <f t="shared" si="4"/>
        <v/>
      </c>
      <c r="E74" s="82"/>
      <c r="F74" s="82"/>
      <c r="G74" s="82"/>
      <c r="H74" s="82"/>
      <c r="I74" s="82"/>
      <c r="J74" s="82"/>
      <c r="K74" s="82"/>
      <c r="L74" s="82"/>
      <c r="M74" s="82"/>
      <c r="N74" s="87"/>
      <c r="O74" s="87"/>
      <c r="P74" s="87"/>
      <c r="Q74" s="88"/>
      <c r="R74" s="88"/>
      <c r="S74" s="88"/>
      <c r="T74" s="87"/>
      <c r="U74" s="92"/>
    </row>
    <row r="75" ht="15.0" customHeight="1">
      <c r="A75" s="111"/>
      <c r="B75" s="79"/>
      <c r="C75" s="132"/>
      <c r="D75" s="69" t="str">
        <f t="shared" si="4"/>
        <v/>
      </c>
      <c r="E75" s="82"/>
      <c r="F75" s="82"/>
      <c r="G75" s="82"/>
      <c r="H75" s="82"/>
      <c r="I75" s="82"/>
      <c r="J75" s="82"/>
      <c r="K75" s="82"/>
      <c r="L75" s="82"/>
      <c r="M75" s="82"/>
      <c r="N75" s="87"/>
      <c r="O75" s="87"/>
      <c r="P75" s="87"/>
      <c r="Q75" s="88"/>
      <c r="R75" s="88"/>
      <c r="S75" s="88"/>
      <c r="T75" s="87"/>
      <c r="U75" s="92"/>
    </row>
    <row r="76" ht="15.0" customHeight="1">
      <c r="A76" s="111"/>
      <c r="B76" s="79"/>
      <c r="C76" s="132"/>
      <c r="D76" s="69" t="str">
        <f t="shared" si="4"/>
        <v/>
      </c>
      <c r="E76" s="82"/>
      <c r="F76" s="82"/>
      <c r="G76" s="82"/>
      <c r="H76" s="82"/>
      <c r="I76" s="82"/>
      <c r="J76" s="82"/>
      <c r="K76" s="82"/>
      <c r="L76" s="82"/>
      <c r="M76" s="82"/>
      <c r="N76" s="87"/>
      <c r="O76" s="87"/>
      <c r="P76" s="87"/>
      <c r="Q76" s="88"/>
      <c r="R76" s="88"/>
      <c r="S76" s="88"/>
      <c r="T76" s="87"/>
      <c r="U76" s="92"/>
    </row>
    <row r="77" ht="15.0" customHeight="1">
      <c r="A77" s="111"/>
      <c r="B77" s="79"/>
      <c r="C77" s="132"/>
      <c r="D77" s="69" t="str">
        <f t="shared" si="4"/>
        <v/>
      </c>
      <c r="E77" s="82"/>
      <c r="F77" s="82"/>
      <c r="G77" s="82"/>
      <c r="H77" s="82"/>
      <c r="I77" s="82"/>
      <c r="J77" s="82"/>
      <c r="K77" s="82"/>
      <c r="L77" s="82"/>
      <c r="M77" s="82"/>
      <c r="N77" s="87"/>
      <c r="O77" s="87"/>
      <c r="P77" s="87"/>
      <c r="Q77" s="88"/>
      <c r="R77" s="88"/>
      <c r="S77" s="88"/>
      <c r="T77" s="87"/>
      <c r="U77" s="92"/>
    </row>
    <row r="78" ht="15.0" customHeight="1">
      <c r="A78" s="111"/>
      <c r="B78" s="79"/>
      <c r="C78" s="132"/>
      <c r="D78" s="69" t="str">
        <f t="shared" si="4"/>
        <v/>
      </c>
      <c r="E78" s="82"/>
      <c r="F78" s="82"/>
      <c r="G78" s="82"/>
      <c r="H78" s="82"/>
      <c r="I78" s="82"/>
      <c r="J78" s="82"/>
      <c r="K78" s="82"/>
      <c r="L78" s="82"/>
      <c r="M78" s="82"/>
      <c r="N78" s="87"/>
      <c r="O78" s="87"/>
      <c r="P78" s="87"/>
      <c r="Q78" s="88"/>
      <c r="R78" s="88"/>
      <c r="S78" s="88"/>
      <c r="T78" s="87"/>
      <c r="U78" s="92"/>
    </row>
    <row r="79" ht="15.0" customHeight="1">
      <c r="A79" s="111"/>
      <c r="B79" s="79"/>
      <c r="C79" s="132"/>
      <c r="D79" s="69" t="str">
        <f t="shared" si="4"/>
        <v/>
      </c>
      <c r="E79" s="82"/>
      <c r="F79" s="82"/>
      <c r="G79" s="82"/>
      <c r="H79" s="82"/>
      <c r="I79" s="82"/>
      <c r="J79" s="82"/>
      <c r="K79" s="82"/>
      <c r="L79" s="82"/>
      <c r="M79" s="82"/>
      <c r="N79" s="87"/>
      <c r="O79" s="87"/>
      <c r="P79" s="87"/>
      <c r="Q79" s="88"/>
      <c r="R79" s="88"/>
      <c r="S79" s="88"/>
      <c r="T79" s="87"/>
      <c r="U79" s="92"/>
    </row>
    <row r="80" ht="15.0" customHeight="1">
      <c r="A80" s="111"/>
      <c r="B80" s="79"/>
      <c r="C80" s="132"/>
      <c r="D80" s="69" t="str">
        <f t="shared" si="4"/>
        <v/>
      </c>
      <c r="E80" s="82"/>
      <c r="F80" s="82"/>
      <c r="G80" s="82"/>
      <c r="H80" s="82"/>
      <c r="I80" s="82"/>
      <c r="J80" s="82"/>
      <c r="K80" s="82"/>
      <c r="L80" s="82"/>
      <c r="M80" s="82"/>
      <c r="N80" s="87"/>
      <c r="O80" s="87"/>
      <c r="P80" s="87"/>
      <c r="Q80" s="88"/>
      <c r="R80" s="88"/>
      <c r="S80" s="88"/>
      <c r="T80" s="87"/>
      <c r="U80" s="92"/>
    </row>
    <row r="81" ht="15.0" customHeight="1">
      <c r="A81" s="111"/>
      <c r="B81" s="79"/>
      <c r="C81" s="132"/>
      <c r="D81" s="69" t="str">
        <f t="shared" si="4"/>
        <v/>
      </c>
      <c r="E81" s="82"/>
      <c r="F81" s="82"/>
      <c r="G81" s="82"/>
      <c r="H81" s="82"/>
      <c r="I81" s="82"/>
      <c r="J81" s="82"/>
      <c r="K81" s="82"/>
      <c r="L81" s="82"/>
      <c r="M81" s="82"/>
      <c r="N81" s="87"/>
      <c r="O81" s="87"/>
      <c r="P81" s="87"/>
      <c r="Q81" s="88"/>
      <c r="R81" s="88"/>
      <c r="S81" s="88"/>
      <c r="T81" s="87"/>
      <c r="U81" s="92"/>
    </row>
    <row r="82" ht="15.0" customHeight="1">
      <c r="A82" s="111"/>
      <c r="B82" s="79"/>
      <c r="C82" s="132"/>
      <c r="D82" s="69" t="str">
        <f t="shared" si="4"/>
        <v/>
      </c>
      <c r="E82" s="82"/>
      <c r="F82" s="82"/>
      <c r="G82" s="82"/>
      <c r="H82" s="82"/>
      <c r="I82" s="82"/>
      <c r="J82" s="82"/>
      <c r="K82" s="82"/>
      <c r="L82" s="82"/>
      <c r="M82" s="82"/>
      <c r="N82" s="87"/>
      <c r="O82" s="87"/>
      <c r="P82" s="87"/>
      <c r="Q82" s="88"/>
      <c r="R82" s="88"/>
      <c r="S82" s="88"/>
      <c r="T82" s="87"/>
      <c r="U82" s="92"/>
    </row>
    <row r="83" ht="15.0" customHeight="1">
      <c r="A83" s="111"/>
      <c r="B83" s="79"/>
      <c r="C83" s="132"/>
      <c r="D83" s="69" t="str">
        <f t="shared" si="4"/>
        <v/>
      </c>
      <c r="E83" s="82"/>
      <c r="F83" s="82"/>
      <c r="G83" s="82"/>
      <c r="H83" s="82"/>
      <c r="I83" s="82"/>
      <c r="J83" s="82"/>
      <c r="K83" s="82"/>
      <c r="L83" s="82"/>
      <c r="M83" s="82"/>
      <c r="N83" s="87"/>
      <c r="O83" s="87"/>
      <c r="P83" s="87"/>
      <c r="Q83" s="88"/>
      <c r="R83" s="88"/>
      <c r="S83" s="88"/>
      <c r="T83" s="87"/>
      <c r="U83" s="92"/>
    </row>
    <row r="84" ht="15.0" customHeight="1">
      <c r="A84" s="111"/>
      <c r="B84" s="79"/>
      <c r="C84" s="132"/>
      <c r="D84" s="69" t="str">
        <f t="shared" si="4"/>
        <v/>
      </c>
      <c r="E84" s="82"/>
      <c r="F84" s="82"/>
      <c r="G84" s="82"/>
      <c r="H84" s="82"/>
      <c r="I84" s="82"/>
      <c r="J84" s="82"/>
      <c r="K84" s="82"/>
      <c r="L84" s="82"/>
      <c r="M84" s="82"/>
      <c r="N84" s="87"/>
      <c r="O84" s="87"/>
      <c r="P84" s="87"/>
      <c r="Q84" s="88"/>
      <c r="R84" s="88"/>
      <c r="S84" s="88"/>
      <c r="T84" s="87"/>
      <c r="U84" s="92"/>
    </row>
    <row r="85" ht="15.0" customHeight="1">
      <c r="A85" s="111"/>
      <c r="B85" s="79"/>
      <c r="C85" s="132"/>
      <c r="D85" s="69" t="str">
        <f t="shared" si="4"/>
        <v/>
      </c>
      <c r="E85" s="82"/>
      <c r="F85" s="82"/>
      <c r="G85" s="82"/>
      <c r="H85" s="82"/>
      <c r="I85" s="82"/>
      <c r="J85" s="82"/>
      <c r="K85" s="82"/>
      <c r="L85" s="82"/>
      <c r="M85" s="82"/>
      <c r="N85" s="87"/>
      <c r="O85" s="87"/>
      <c r="P85" s="87"/>
      <c r="Q85" s="88"/>
      <c r="R85" s="88"/>
      <c r="S85" s="88"/>
      <c r="T85" s="87"/>
      <c r="U85" s="92"/>
    </row>
    <row r="86" ht="15.0" customHeight="1">
      <c r="A86" s="111"/>
      <c r="B86" s="79"/>
      <c r="C86" s="132"/>
      <c r="D86" s="69" t="str">
        <f t="shared" si="4"/>
        <v/>
      </c>
      <c r="E86" s="82"/>
      <c r="F86" s="82"/>
      <c r="G86" s="82"/>
      <c r="H86" s="82"/>
      <c r="I86" s="82"/>
      <c r="J86" s="82"/>
      <c r="K86" s="82"/>
      <c r="L86" s="82"/>
      <c r="M86" s="82"/>
      <c r="N86" s="87"/>
      <c r="O86" s="87"/>
      <c r="P86" s="87"/>
      <c r="Q86" s="117"/>
      <c r="R86" s="88"/>
      <c r="S86" s="88"/>
      <c r="T86" s="87"/>
      <c r="U86" s="92"/>
    </row>
    <row r="87" ht="15.0" customHeight="1">
      <c r="A87" s="111"/>
      <c r="B87" s="79"/>
      <c r="C87" s="132"/>
      <c r="D87" s="69" t="str">
        <f t="shared" si="4"/>
        <v/>
      </c>
      <c r="E87" s="82"/>
      <c r="F87" s="82"/>
      <c r="G87" s="82"/>
      <c r="H87" s="82"/>
      <c r="I87" s="82"/>
      <c r="J87" s="82"/>
      <c r="K87" s="82"/>
      <c r="L87" s="82"/>
      <c r="M87" s="82"/>
      <c r="N87" s="87"/>
      <c r="O87" s="87"/>
      <c r="P87" s="87"/>
      <c r="Q87" s="88"/>
      <c r="R87" s="88"/>
      <c r="S87" s="88"/>
      <c r="T87" s="87"/>
      <c r="U87" s="92"/>
    </row>
    <row r="88" ht="15.0" customHeight="1">
      <c r="A88" s="111"/>
      <c r="B88" s="79"/>
      <c r="C88" s="132"/>
      <c r="D88" s="69" t="str">
        <f t="shared" si="4"/>
        <v/>
      </c>
      <c r="E88" s="82"/>
      <c r="F88" s="82"/>
      <c r="G88" s="82"/>
      <c r="H88" s="82"/>
      <c r="I88" s="82"/>
      <c r="J88" s="82"/>
      <c r="K88" s="82"/>
      <c r="L88" s="82"/>
      <c r="M88" s="82"/>
      <c r="N88" s="87"/>
      <c r="O88" s="87"/>
      <c r="P88" s="87"/>
      <c r="Q88" s="88"/>
      <c r="R88" s="88"/>
      <c r="S88" s="88"/>
      <c r="T88" s="87"/>
      <c r="U88" s="92"/>
    </row>
    <row r="89" ht="15.0" customHeight="1">
      <c r="A89" s="111"/>
      <c r="B89" s="79"/>
      <c r="C89" s="132"/>
      <c r="D89" s="69" t="str">
        <f t="shared" si="4"/>
        <v/>
      </c>
      <c r="E89" s="82"/>
      <c r="F89" s="82"/>
      <c r="G89" s="82"/>
      <c r="H89" s="82"/>
      <c r="I89" s="82"/>
      <c r="J89" s="82"/>
      <c r="K89" s="82"/>
      <c r="L89" s="82"/>
      <c r="M89" s="82"/>
      <c r="N89" s="87"/>
      <c r="O89" s="87"/>
      <c r="P89" s="87"/>
      <c r="Q89" s="88"/>
      <c r="R89" s="88"/>
      <c r="S89" s="88"/>
      <c r="T89" s="87"/>
      <c r="U89" s="92"/>
    </row>
    <row r="90" ht="15.0" customHeight="1">
      <c r="A90" s="111"/>
      <c r="B90" s="79"/>
      <c r="C90" s="132"/>
      <c r="D90" s="69" t="str">
        <f t="shared" si="4"/>
        <v/>
      </c>
      <c r="E90" s="82"/>
      <c r="F90" s="82"/>
      <c r="G90" s="82"/>
      <c r="H90" s="82"/>
      <c r="I90" s="82"/>
      <c r="J90" s="82"/>
      <c r="K90" s="82"/>
      <c r="L90" s="82"/>
      <c r="M90" s="82"/>
      <c r="N90" s="87"/>
      <c r="O90" s="87"/>
      <c r="P90" s="87"/>
      <c r="Q90" s="88"/>
      <c r="R90" s="88"/>
      <c r="S90" s="88"/>
      <c r="T90" s="87"/>
      <c r="U90" s="92"/>
    </row>
    <row r="91" ht="15.0" customHeight="1">
      <c r="A91" s="111"/>
      <c r="B91" s="79"/>
      <c r="C91" s="132"/>
      <c r="D91" s="69" t="str">
        <f t="shared" si="4"/>
        <v/>
      </c>
      <c r="E91" s="82"/>
      <c r="F91" s="82"/>
      <c r="G91" s="82"/>
      <c r="H91" s="82"/>
      <c r="I91" s="82"/>
      <c r="J91" s="82"/>
      <c r="K91" s="82"/>
      <c r="L91" s="82"/>
      <c r="M91" s="82"/>
      <c r="N91" s="87"/>
      <c r="O91" s="87"/>
      <c r="P91" s="87"/>
      <c r="Q91" s="88"/>
      <c r="R91" s="88"/>
      <c r="S91" s="88"/>
      <c r="T91" s="87"/>
      <c r="U91" s="92"/>
    </row>
    <row r="92" ht="15.0" customHeight="1">
      <c r="A92" s="111"/>
      <c r="B92" s="79"/>
      <c r="C92" s="132"/>
      <c r="D92" s="69" t="str">
        <f t="shared" si="4"/>
        <v/>
      </c>
      <c r="E92" s="82"/>
      <c r="F92" s="82"/>
      <c r="G92" s="82"/>
      <c r="H92" s="82"/>
      <c r="I92" s="82"/>
      <c r="J92" s="82"/>
      <c r="K92" s="82"/>
      <c r="L92" s="82"/>
      <c r="M92" s="82"/>
      <c r="N92" s="87"/>
      <c r="O92" s="87"/>
      <c r="P92" s="87"/>
      <c r="Q92" s="88"/>
      <c r="R92" s="88"/>
      <c r="S92" s="88"/>
      <c r="T92" s="87"/>
      <c r="U92" s="92"/>
    </row>
    <row r="93" ht="15.0" customHeight="1">
      <c r="A93" s="111"/>
      <c r="B93" s="79"/>
      <c r="C93" s="132"/>
      <c r="D93" s="69" t="str">
        <f t="shared" si="4"/>
        <v/>
      </c>
      <c r="E93" s="82"/>
      <c r="F93" s="82"/>
      <c r="G93" s="82"/>
      <c r="H93" s="82"/>
      <c r="I93" s="82"/>
      <c r="J93" s="82"/>
      <c r="K93" s="82"/>
      <c r="L93" s="82"/>
      <c r="M93" s="82"/>
      <c r="N93" s="87"/>
      <c r="O93" s="87"/>
      <c r="P93" s="87"/>
      <c r="Q93" s="88"/>
      <c r="R93" s="88"/>
      <c r="S93" s="88"/>
      <c r="T93" s="87"/>
      <c r="U93" s="92"/>
    </row>
    <row r="94" ht="15.0" customHeight="1">
      <c r="A94" s="111"/>
      <c r="B94" s="79"/>
      <c r="C94" s="132"/>
      <c r="D94" s="69" t="str">
        <f>IF(SUM(E94:M94)-SUM(N94:T94)-SUM(C94)&lt;&gt;0.001,"","ERR")</f>
        <v/>
      </c>
      <c r="E94" s="82"/>
      <c r="F94" s="82"/>
      <c r="G94" s="82"/>
      <c r="H94" s="82"/>
      <c r="I94" s="82"/>
      <c r="J94" s="82"/>
      <c r="K94" s="82"/>
      <c r="L94" s="82"/>
      <c r="M94" s="82"/>
      <c r="N94" s="87"/>
      <c r="O94" s="87"/>
      <c r="P94" s="87"/>
      <c r="Q94" s="88"/>
      <c r="R94" s="88"/>
      <c r="S94" s="88"/>
      <c r="T94" s="87"/>
      <c r="U94" s="92"/>
    </row>
    <row r="95" ht="15.0" customHeight="1">
      <c r="A95" s="111"/>
      <c r="B95" s="79"/>
      <c r="C95" s="132"/>
      <c r="D95" s="69" t="str">
        <f t="shared" ref="D95:D170" si="5">IF(SUM(E95:M95)-SUM(N95:T95)-SUM(C95)=0,"","ERR")</f>
        <v/>
      </c>
      <c r="E95" s="82"/>
      <c r="F95" s="82"/>
      <c r="G95" s="82"/>
      <c r="H95" s="82"/>
      <c r="I95" s="82"/>
      <c r="J95" s="82"/>
      <c r="K95" s="82"/>
      <c r="L95" s="82"/>
      <c r="M95" s="82"/>
      <c r="N95" s="87"/>
      <c r="O95" s="87"/>
      <c r="P95" s="87"/>
      <c r="Q95" s="88"/>
      <c r="R95" s="88"/>
      <c r="S95" s="88"/>
      <c r="T95" s="87"/>
      <c r="U95" s="92"/>
    </row>
    <row r="96" ht="15.0" customHeight="1">
      <c r="A96" s="111"/>
      <c r="B96" s="79"/>
      <c r="C96" s="132"/>
      <c r="D96" s="69" t="str">
        <f t="shared" si="5"/>
        <v/>
      </c>
      <c r="E96" s="82"/>
      <c r="F96" s="82"/>
      <c r="G96" s="82"/>
      <c r="H96" s="82"/>
      <c r="I96" s="82"/>
      <c r="J96" s="82"/>
      <c r="K96" s="82"/>
      <c r="L96" s="82"/>
      <c r="M96" s="82"/>
      <c r="N96" s="87"/>
      <c r="O96" s="87"/>
      <c r="P96" s="87"/>
      <c r="Q96" s="117"/>
      <c r="R96" s="88"/>
      <c r="S96" s="88"/>
      <c r="T96" s="87"/>
      <c r="U96" s="92"/>
    </row>
    <row r="97" ht="15.0" customHeight="1">
      <c r="A97" s="111"/>
      <c r="B97" s="79"/>
      <c r="C97" s="132"/>
      <c r="D97" s="69" t="str">
        <f t="shared" si="5"/>
        <v/>
      </c>
      <c r="E97" s="82"/>
      <c r="F97" s="82"/>
      <c r="G97" s="82"/>
      <c r="H97" s="82"/>
      <c r="I97" s="82"/>
      <c r="J97" s="82"/>
      <c r="K97" s="82"/>
      <c r="L97" s="82"/>
      <c r="M97" s="82"/>
      <c r="N97" s="87"/>
      <c r="O97" s="87"/>
      <c r="P97" s="87"/>
      <c r="Q97" s="88"/>
      <c r="R97" s="88"/>
      <c r="S97" s="88"/>
      <c r="T97" s="87"/>
      <c r="U97" s="92"/>
    </row>
    <row r="98" ht="15.0" customHeight="1">
      <c r="A98" s="111"/>
      <c r="B98" s="79"/>
      <c r="C98" s="132"/>
      <c r="D98" s="69" t="str">
        <f t="shared" si="5"/>
        <v/>
      </c>
      <c r="E98" s="82"/>
      <c r="F98" s="82"/>
      <c r="G98" s="82"/>
      <c r="H98" s="82"/>
      <c r="I98" s="82"/>
      <c r="J98" s="82"/>
      <c r="K98" s="82"/>
      <c r="L98" s="82"/>
      <c r="M98" s="121"/>
      <c r="N98" s="87"/>
      <c r="O98" s="87"/>
      <c r="P98" s="87"/>
      <c r="Q98" s="88"/>
      <c r="R98" s="88"/>
      <c r="S98" s="88"/>
      <c r="T98" s="87"/>
      <c r="U98" s="92"/>
    </row>
    <row r="99" ht="15.0" customHeight="1">
      <c r="A99" s="111"/>
      <c r="B99" s="79"/>
      <c r="C99" s="132"/>
      <c r="D99" s="69" t="str">
        <f t="shared" si="5"/>
        <v/>
      </c>
      <c r="E99" s="82"/>
      <c r="F99" s="82"/>
      <c r="G99" s="82"/>
      <c r="H99" s="82"/>
      <c r="I99" s="82"/>
      <c r="J99" s="82"/>
      <c r="K99" s="82"/>
      <c r="L99" s="82"/>
      <c r="M99" s="82"/>
      <c r="N99" s="87"/>
      <c r="O99" s="87"/>
      <c r="P99" s="87"/>
      <c r="Q99" s="88"/>
      <c r="R99" s="88"/>
      <c r="S99" s="88"/>
      <c r="T99" s="87"/>
      <c r="U99" s="92"/>
    </row>
    <row r="100" ht="15.0" customHeight="1">
      <c r="A100" s="111"/>
      <c r="B100" s="79"/>
      <c r="C100" s="132"/>
      <c r="D100" s="69" t="str">
        <f t="shared" si="5"/>
        <v/>
      </c>
      <c r="E100" s="82"/>
      <c r="F100" s="82"/>
      <c r="G100" s="82"/>
      <c r="H100" s="82"/>
      <c r="I100" s="82"/>
      <c r="J100" s="82"/>
      <c r="K100" s="82"/>
      <c r="L100" s="82"/>
      <c r="M100" s="82"/>
      <c r="N100" s="87"/>
      <c r="O100" s="87"/>
      <c r="P100" s="85"/>
      <c r="Q100" s="88"/>
      <c r="R100" s="88"/>
      <c r="S100" s="88"/>
      <c r="T100" s="87"/>
      <c r="U100" s="92"/>
    </row>
    <row r="101" ht="15.0" customHeight="1">
      <c r="A101" s="111"/>
      <c r="B101" s="79"/>
      <c r="C101" s="132"/>
      <c r="D101" s="69" t="str">
        <f t="shared" si="5"/>
        <v/>
      </c>
      <c r="E101" s="82"/>
      <c r="F101" s="82"/>
      <c r="G101" s="82"/>
      <c r="H101" s="82"/>
      <c r="I101" s="82"/>
      <c r="J101" s="82"/>
      <c r="K101" s="82"/>
      <c r="L101" s="82"/>
      <c r="M101" s="82"/>
      <c r="N101" s="87"/>
      <c r="O101" s="87"/>
      <c r="P101" s="87"/>
      <c r="Q101" s="88"/>
      <c r="R101" s="88"/>
      <c r="S101" s="88"/>
      <c r="T101" s="87"/>
      <c r="U101" s="92"/>
    </row>
    <row r="102" ht="15.0" customHeight="1">
      <c r="A102" s="111"/>
      <c r="B102" s="79"/>
      <c r="C102" s="132"/>
      <c r="D102" s="69" t="str">
        <f t="shared" si="5"/>
        <v/>
      </c>
      <c r="E102" s="82"/>
      <c r="F102" s="82"/>
      <c r="G102" s="82"/>
      <c r="H102" s="82"/>
      <c r="I102" s="82"/>
      <c r="J102" s="82"/>
      <c r="K102" s="82"/>
      <c r="L102" s="82"/>
      <c r="M102" s="82"/>
      <c r="N102" s="87"/>
      <c r="O102" s="87"/>
      <c r="P102" s="87"/>
      <c r="Q102" s="88"/>
      <c r="R102" s="88"/>
      <c r="S102" s="88"/>
      <c r="T102" s="87"/>
      <c r="U102" s="92"/>
    </row>
    <row r="103" ht="15.0" customHeight="1">
      <c r="A103" s="111"/>
      <c r="B103" s="79"/>
      <c r="C103" s="132"/>
      <c r="D103" s="69" t="str">
        <f t="shared" si="5"/>
        <v/>
      </c>
      <c r="E103" s="82"/>
      <c r="F103" s="82"/>
      <c r="G103" s="82"/>
      <c r="H103" s="82"/>
      <c r="I103" s="82"/>
      <c r="J103" s="82"/>
      <c r="K103" s="82"/>
      <c r="L103" s="82"/>
      <c r="M103" s="82"/>
      <c r="N103" s="87"/>
      <c r="O103" s="87"/>
      <c r="P103" s="87"/>
      <c r="Q103" s="88"/>
      <c r="R103" s="88"/>
      <c r="S103" s="88"/>
      <c r="T103" s="87"/>
      <c r="U103" s="92"/>
    </row>
    <row r="104" ht="15.0" customHeight="1">
      <c r="A104" s="111"/>
      <c r="B104" s="79"/>
      <c r="C104" s="132"/>
      <c r="D104" s="69" t="str">
        <f t="shared" si="5"/>
        <v/>
      </c>
      <c r="E104" s="82"/>
      <c r="F104" s="82"/>
      <c r="G104" s="82"/>
      <c r="H104" s="82"/>
      <c r="I104" s="82"/>
      <c r="J104" s="82"/>
      <c r="K104" s="82"/>
      <c r="L104" s="82"/>
      <c r="M104" s="82"/>
      <c r="N104" s="87"/>
      <c r="O104" s="87"/>
      <c r="P104" s="87"/>
      <c r="Q104" s="88"/>
      <c r="R104" s="88"/>
      <c r="S104" s="88"/>
      <c r="T104" s="87"/>
      <c r="U104" s="92"/>
    </row>
    <row r="105" ht="15.0" customHeight="1">
      <c r="A105" s="111"/>
      <c r="B105" s="79"/>
      <c r="C105" s="132"/>
      <c r="D105" s="69" t="str">
        <f t="shared" si="5"/>
        <v/>
      </c>
      <c r="E105" s="82"/>
      <c r="F105" s="82"/>
      <c r="G105" s="82"/>
      <c r="H105" s="82"/>
      <c r="I105" s="82"/>
      <c r="J105" s="82"/>
      <c r="K105" s="82"/>
      <c r="L105" s="82"/>
      <c r="M105" s="82"/>
      <c r="N105" s="87"/>
      <c r="O105" s="87"/>
      <c r="P105" s="87"/>
      <c r="Q105" s="88"/>
      <c r="R105" s="88"/>
      <c r="S105" s="88"/>
      <c r="T105" s="87"/>
      <c r="U105" s="92"/>
    </row>
    <row r="106" ht="15.0" customHeight="1">
      <c r="A106" s="111"/>
      <c r="B106" s="79"/>
      <c r="C106" s="132"/>
      <c r="D106" s="69" t="str">
        <f t="shared" si="5"/>
        <v/>
      </c>
      <c r="E106" s="82"/>
      <c r="F106" s="82"/>
      <c r="G106" s="82"/>
      <c r="H106" s="82"/>
      <c r="I106" s="82"/>
      <c r="J106" s="82"/>
      <c r="K106" s="82"/>
      <c r="L106" s="82"/>
      <c r="M106" s="82"/>
      <c r="N106" s="87"/>
      <c r="O106" s="87"/>
      <c r="P106" s="87"/>
      <c r="Q106" s="88"/>
      <c r="R106" s="88"/>
      <c r="S106" s="88"/>
      <c r="T106" s="87"/>
      <c r="U106" s="92"/>
    </row>
    <row r="107" ht="15.0" customHeight="1">
      <c r="A107" s="111"/>
      <c r="B107" s="79"/>
      <c r="C107" s="132"/>
      <c r="D107" s="69" t="str">
        <f t="shared" si="5"/>
        <v/>
      </c>
      <c r="E107" s="82"/>
      <c r="F107" s="82"/>
      <c r="G107" s="82"/>
      <c r="H107" s="82"/>
      <c r="I107" s="82"/>
      <c r="J107" s="82"/>
      <c r="K107" s="82"/>
      <c r="L107" s="82"/>
      <c r="M107" s="82"/>
      <c r="N107" s="87"/>
      <c r="O107" s="87"/>
      <c r="P107" s="87"/>
      <c r="Q107" s="88"/>
      <c r="R107" s="88"/>
      <c r="S107" s="88"/>
      <c r="T107" s="87"/>
      <c r="U107" s="92"/>
    </row>
    <row r="108" ht="15.0" customHeight="1">
      <c r="A108" s="111"/>
      <c r="B108" s="79"/>
      <c r="C108" s="132"/>
      <c r="D108" s="69" t="str">
        <f t="shared" si="5"/>
        <v/>
      </c>
      <c r="E108" s="82"/>
      <c r="F108" s="82"/>
      <c r="G108" s="82"/>
      <c r="H108" s="82"/>
      <c r="I108" s="82"/>
      <c r="J108" s="82"/>
      <c r="K108" s="82"/>
      <c r="L108" s="82"/>
      <c r="M108" s="82"/>
      <c r="N108" s="87"/>
      <c r="O108" s="87"/>
      <c r="P108" s="87"/>
      <c r="Q108" s="88"/>
      <c r="R108" s="88"/>
      <c r="S108" s="88"/>
      <c r="T108" s="87"/>
      <c r="U108" s="92"/>
    </row>
    <row r="109" ht="15.0" customHeight="1">
      <c r="A109" s="111"/>
      <c r="B109" s="79"/>
      <c r="C109" s="132"/>
      <c r="D109" s="69" t="str">
        <f t="shared" si="5"/>
        <v/>
      </c>
      <c r="E109" s="82"/>
      <c r="F109" s="82"/>
      <c r="G109" s="82"/>
      <c r="H109" s="82"/>
      <c r="I109" s="82"/>
      <c r="J109" s="82"/>
      <c r="K109" s="82"/>
      <c r="L109" s="82"/>
      <c r="M109" s="82"/>
      <c r="N109" s="87"/>
      <c r="O109" s="87"/>
      <c r="P109" s="87"/>
      <c r="Q109" s="88"/>
      <c r="R109" s="88"/>
      <c r="S109" s="88"/>
      <c r="T109" s="87"/>
      <c r="U109" s="92"/>
    </row>
    <row r="110" ht="15.0" customHeight="1">
      <c r="A110" s="111"/>
      <c r="B110" s="79"/>
      <c r="C110" s="132"/>
      <c r="D110" s="69" t="str">
        <f t="shared" si="5"/>
        <v/>
      </c>
      <c r="E110" s="82"/>
      <c r="F110" s="82"/>
      <c r="G110" s="82"/>
      <c r="H110" s="82"/>
      <c r="I110" s="82"/>
      <c r="J110" s="82"/>
      <c r="K110" s="82"/>
      <c r="L110" s="82"/>
      <c r="M110" s="82"/>
      <c r="N110" s="87"/>
      <c r="O110" s="87"/>
      <c r="P110" s="87"/>
      <c r="Q110" s="88"/>
      <c r="R110" s="88"/>
      <c r="S110" s="88"/>
      <c r="T110" s="87"/>
      <c r="U110" s="92"/>
    </row>
    <row r="111" ht="15.0" customHeight="1">
      <c r="A111" s="111"/>
      <c r="B111" s="79"/>
      <c r="C111" s="132"/>
      <c r="D111" s="69" t="str">
        <f t="shared" si="5"/>
        <v/>
      </c>
      <c r="E111" s="82"/>
      <c r="F111" s="82"/>
      <c r="G111" s="82"/>
      <c r="H111" s="82"/>
      <c r="I111" s="82"/>
      <c r="J111" s="82"/>
      <c r="K111" s="82"/>
      <c r="L111" s="82"/>
      <c r="M111" s="82"/>
      <c r="N111" s="87"/>
      <c r="O111" s="87"/>
      <c r="P111" s="87"/>
      <c r="Q111" s="88"/>
      <c r="R111" s="88"/>
      <c r="S111" s="88"/>
      <c r="T111" s="87"/>
      <c r="U111" s="92"/>
    </row>
    <row r="112" ht="15.0" customHeight="1">
      <c r="A112" s="111"/>
      <c r="B112" s="79"/>
      <c r="C112" s="132"/>
      <c r="D112" s="69" t="str">
        <f t="shared" si="5"/>
        <v/>
      </c>
      <c r="E112" s="82"/>
      <c r="F112" s="82"/>
      <c r="G112" s="82"/>
      <c r="H112" s="82"/>
      <c r="I112" s="82"/>
      <c r="J112" s="82"/>
      <c r="K112" s="82"/>
      <c r="L112" s="82"/>
      <c r="M112" s="82"/>
      <c r="N112" s="87"/>
      <c r="O112" s="87"/>
      <c r="P112" s="87"/>
      <c r="Q112" s="88"/>
      <c r="R112" s="88"/>
      <c r="S112" s="88"/>
      <c r="T112" s="87"/>
      <c r="U112" s="92"/>
    </row>
    <row r="113" ht="15.0" customHeight="1">
      <c r="A113" s="111"/>
      <c r="B113" s="79"/>
      <c r="C113" s="132"/>
      <c r="D113" s="69" t="str">
        <f t="shared" si="5"/>
        <v/>
      </c>
      <c r="E113" s="82"/>
      <c r="F113" s="82"/>
      <c r="G113" s="82"/>
      <c r="H113" s="82"/>
      <c r="I113" s="82"/>
      <c r="J113" s="82"/>
      <c r="K113" s="82"/>
      <c r="L113" s="82"/>
      <c r="M113" s="82"/>
      <c r="N113" s="87"/>
      <c r="O113" s="87"/>
      <c r="P113" s="87"/>
      <c r="Q113" s="88"/>
      <c r="R113" s="88"/>
      <c r="S113" s="88"/>
      <c r="T113" s="87"/>
      <c r="U113" s="92"/>
    </row>
    <row r="114" ht="15.0" customHeight="1">
      <c r="A114" s="111"/>
      <c r="B114" s="79"/>
      <c r="C114" s="132"/>
      <c r="D114" s="69" t="str">
        <f t="shared" si="5"/>
        <v/>
      </c>
      <c r="E114" s="82"/>
      <c r="F114" s="82"/>
      <c r="G114" s="82"/>
      <c r="H114" s="82"/>
      <c r="I114" s="82"/>
      <c r="J114" s="82"/>
      <c r="K114" s="82"/>
      <c r="L114" s="82"/>
      <c r="M114" s="82"/>
      <c r="N114" s="87"/>
      <c r="O114" s="87"/>
      <c r="P114" s="87"/>
      <c r="Q114" s="88"/>
      <c r="R114" s="88"/>
      <c r="S114" s="88"/>
      <c r="T114" s="87"/>
      <c r="U114" s="92"/>
    </row>
    <row r="115" ht="15.0" customHeight="1">
      <c r="A115" s="111"/>
      <c r="B115" s="79"/>
      <c r="C115" s="132"/>
      <c r="D115" s="69" t="str">
        <f t="shared" si="5"/>
        <v/>
      </c>
      <c r="E115" s="82"/>
      <c r="F115" s="82"/>
      <c r="G115" s="82"/>
      <c r="H115" s="82"/>
      <c r="I115" s="82"/>
      <c r="J115" s="82"/>
      <c r="K115" s="82"/>
      <c r="L115" s="82"/>
      <c r="M115" s="82"/>
      <c r="N115" s="87"/>
      <c r="O115" s="87"/>
      <c r="P115" s="87"/>
      <c r="Q115" s="88"/>
      <c r="R115" s="88"/>
      <c r="S115" s="88"/>
      <c r="T115" s="87"/>
      <c r="U115" s="92"/>
    </row>
    <row r="116" ht="15.0" customHeight="1">
      <c r="A116" s="111"/>
      <c r="B116" s="79"/>
      <c r="C116" s="132"/>
      <c r="D116" s="69" t="str">
        <f t="shared" si="5"/>
        <v/>
      </c>
      <c r="E116" s="82"/>
      <c r="F116" s="82"/>
      <c r="G116" s="82"/>
      <c r="H116" s="82"/>
      <c r="I116" s="82"/>
      <c r="J116" s="82"/>
      <c r="K116" s="82"/>
      <c r="L116" s="82"/>
      <c r="M116" s="82"/>
      <c r="N116" s="87"/>
      <c r="O116" s="87"/>
      <c r="P116" s="87"/>
      <c r="Q116" s="88"/>
      <c r="R116" s="88"/>
      <c r="S116" s="88"/>
      <c r="T116" s="87"/>
      <c r="U116" s="92"/>
    </row>
    <row r="117" ht="15.0" customHeight="1">
      <c r="A117" s="111"/>
      <c r="B117" s="79"/>
      <c r="C117" s="132"/>
      <c r="D117" s="69" t="str">
        <f t="shared" si="5"/>
        <v/>
      </c>
      <c r="E117" s="82"/>
      <c r="F117" s="82"/>
      <c r="G117" s="82"/>
      <c r="H117" s="82"/>
      <c r="I117" s="82"/>
      <c r="J117" s="82"/>
      <c r="K117" s="82"/>
      <c r="L117" s="82"/>
      <c r="M117" s="82"/>
      <c r="N117" s="87"/>
      <c r="O117" s="87"/>
      <c r="P117" s="87"/>
      <c r="Q117" s="88"/>
      <c r="R117" s="88"/>
      <c r="S117" s="88"/>
      <c r="T117" s="87"/>
      <c r="U117" s="92"/>
    </row>
    <row r="118" ht="15.0" customHeight="1">
      <c r="A118" s="111"/>
      <c r="B118" s="79"/>
      <c r="C118" s="132"/>
      <c r="D118" s="69" t="str">
        <f t="shared" si="5"/>
        <v/>
      </c>
      <c r="E118" s="82"/>
      <c r="F118" s="82"/>
      <c r="G118" s="82"/>
      <c r="H118" s="82"/>
      <c r="I118" s="82"/>
      <c r="J118" s="82"/>
      <c r="K118" s="82"/>
      <c r="L118" s="82"/>
      <c r="M118" s="82"/>
      <c r="N118" s="87"/>
      <c r="O118" s="87"/>
      <c r="P118" s="87"/>
      <c r="Q118" s="88"/>
      <c r="R118" s="88"/>
      <c r="S118" s="88"/>
      <c r="T118" s="87"/>
      <c r="U118" s="92"/>
    </row>
    <row r="119" ht="15.0" customHeight="1">
      <c r="A119" s="111"/>
      <c r="B119" s="79"/>
      <c r="C119" s="132"/>
      <c r="D119" s="69" t="str">
        <f t="shared" si="5"/>
        <v/>
      </c>
      <c r="E119" s="82"/>
      <c r="F119" s="82"/>
      <c r="G119" s="82"/>
      <c r="H119" s="82"/>
      <c r="I119" s="82"/>
      <c r="J119" s="82"/>
      <c r="K119" s="82"/>
      <c r="L119" s="82"/>
      <c r="M119" s="82"/>
      <c r="N119" s="87"/>
      <c r="O119" s="87"/>
      <c r="P119" s="87"/>
      <c r="Q119" s="88"/>
      <c r="R119" s="88"/>
      <c r="S119" s="88"/>
      <c r="T119" s="87"/>
      <c r="U119" s="92"/>
    </row>
    <row r="120" ht="15.0" customHeight="1">
      <c r="A120" s="111"/>
      <c r="B120" s="79"/>
      <c r="C120" s="132"/>
      <c r="D120" s="69" t="str">
        <f t="shared" si="5"/>
        <v/>
      </c>
      <c r="E120" s="82"/>
      <c r="F120" s="82"/>
      <c r="G120" s="82"/>
      <c r="H120" s="82"/>
      <c r="I120" s="82"/>
      <c r="J120" s="82"/>
      <c r="K120" s="82"/>
      <c r="L120" s="82"/>
      <c r="M120" s="82"/>
      <c r="N120" s="87"/>
      <c r="O120" s="87"/>
      <c r="P120" s="87"/>
      <c r="Q120" s="88"/>
      <c r="R120" s="88"/>
      <c r="S120" s="88"/>
      <c r="T120" s="87"/>
      <c r="U120" s="92"/>
    </row>
    <row r="121" ht="15.0" customHeight="1">
      <c r="A121" s="111"/>
      <c r="B121" s="79"/>
      <c r="C121" s="132"/>
      <c r="D121" s="69" t="str">
        <f t="shared" si="5"/>
        <v/>
      </c>
      <c r="E121" s="82"/>
      <c r="F121" s="82"/>
      <c r="G121" s="82"/>
      <c r="H121" s="82"/>
      <c r="I121" s="82"/>
      <c r="J121" s="82"/>
      <c r="K121" s="82"/>
      <c r="L121" s="82"/>
      <c r="M121" s="82"/>
      <c r="N121" s="87"/>
      <c r="O121" s="87"/>
      <c r="P121" s="87"/>
      <c r="Q121" s="88"/>
      <c r="R121" s="88"/>
      <c r="S121" s="88"/>
      <c r="T121" s="87"/>
      <c r="U121" s="92"/>
    </row>
    <row r="122" ht="15.0" customHeight="1">
      <c r="A122" s="111"/>
      <c r="B122" s="79"/>
      <c r="C122" s="132"/>
      <c r="D122" s="69" t="str">
        <f t="shared" si="5"/>
        <v/>
      </c>
      <c r="E122" s="82"/>
      <c r="F122" s="82"/>
      <c r="G122" s="82"/>
      <c r="H122" s="82"/>
      <c r="I122" s="82"/>
      <c r="J122" s="82"/>
      <c r="K122" s="82"/>
      <c r="L122" s="82"/>
      <c r="M122" s="82"/>
      <c r="N122" s="87"/>
      <c r="O122" s="87"/>
      <c r="P122" s="87"/>
      <c r="Q122" s="88"/>
      <c r="R122" s="88"/>
      <c r="S122" s="88"/>
      <c r="T122" s="87"/>
      <c r="U122" s="92"/>
    </row>
    <row r="123" ht="15.0" customHeight="1">
      <c r="A123" s="111"/>
      <c r="B123" s="79"/>
      <c r="C123" s="132"/>
      <c r="D123" s="69" t="str">
        <f t="shared" si="5"/>
        <v/>
      </c>
      <c r="E123" s="82"/>
      <c r="F123" s="82"/>
      <c r="G123" s="82"/>
      <c r="H123" s="82"/>
      <c r="I123" s="82"/>
      <c r="J123" s="82"/>
      <c r="K123" s="82"/>
      <c r="L123" s="82"/>
      <c r="M123" s="82"/>
      <c r="N123" s="87"/>
      <c r="O123" s="87"/>
      <c r="P123" s="87"/>
      <c r="Q123" s="88"/>
      <c r="R123" s="88"/>
      <c r="S123" s="88"/>
      <c r="T123" s="87"/>
      <c r="U123" s="92"/>
    </row>
    <row r="124" ht="15.0" customHeight="1">
      <c r="A124" s="111"/>
      <c r="B124" s="79"/>
      <c r="C124" s="132"/>
      <c r="D124" s="69" t="str">
        <f t="shared" si="5"/>
        <v/>
      </c>
      <c r="E124" s="82"/>
      <c r="F124" s="82"/>
      <c r="G124" s="82"/>
      <c r="H124" s="82"/>
      <c r="I124" s="82"/>
      <c r="J124" s="82"/>
      <c r="K124" s="82"/>
      <c r="L124" s="82"/>
      <c r="M124" s="82"/>
      <c r="N124" s="87"/>
      <c r="O124" s="87"/>
      <c r="P124" s="87"/>
      <c r="Q124" s="88"/>
      <c r="R124" s="88"/>
      <c r="S124" s="88"/>
      <c r="T124" s="87"/>
      <c r="U124" s="92"/>
    </row>
    <row r="125" ht="15.0" customHeight="1">
      <c r="A125" s="111"/>
      <c r="B125" s="79"/>
      <c r="C125" s="132"/>
      <c r="D125" s="69" t="str">
        <f t="shared" si="5"/>
        <v/>
      </c>
      <c r="E125" s="82"/>
      <c r="F125" s="82"/>
      <c r="G125" s="82"/>
      <c r="H125" s="82"/>
      <c r="I125" s="82"/>
      <c r="J125" s="82"/>
      <c r="K125" s="82"/>
      <c r="L125" s="82"/>
      <c r="M125" s="82"/>
      <c r="N125" s="87"/>
      <c r="O125" s="87"/>
      <c r="P125" s="87"/>
      <c r="Q125" s="88"/>
      <c r="R125" s="88"/>
      <c r="S125" s="88"/>
      <c r="T125" s="87"/>
      <c r="U125" s="92"/>
    </row>
    <row r="126" ht="15.0" customHeight="1">
      <c r="A126" s="111"/>
      <c r="B126" s="79"/>
      <c r="C126" s="132"/>
      <c r="D126" s="69" t="str">
        <f t="shared" si="5"/>
        <v/>
      </c>
      <c r="E126" s="82"/>
      <c r="F126" s="82"/>
      <c r="G126" s="82"/>
      <c r="H126" s="82"/>
      <c r="I126" s="82"/>
      <c r="J126" s="82"/>
      <c r="K126" s="82"/>
      <c r="L126" s="82"/>
      <c r="M126" s="82"/>
      <c r="N126" s="87"/>
      <c r="O126" s="87"/>
      <c r="P126" s="87"/>
      <c r="Q126" s="88"/>
      <c r="R126" s="88"/>
      <c r="S126" s="88"/>
      <c r="T126" s="87"/>
      <c r="U126" s="92"/>
    </row>
    <row r="127" ht="15.0" customHeight="1">
      <c r="A127" s="111"/>
      <c r="B127" s="79"/>
      <c r="C127" s="132"/>
      <c r="D127" s="69" t="str">
        <f t="shared" si="5"/>
        <v/>
      </c>
      <c r="E127" s="82"/>
      <c r="F127" s="82"/>
      <c r="G127" s="82"/>
      <c r="H127" s="82"/>
      <c r="I127" s="82"/>
      <c r="J127" s="82"/>
      <c r="K127" s="82"/>
      <c r="L127" s="82"/>
      <c r="M127" s="82"/>
      <c r="N127" s="87"/>
      <c r="O127" s="87"/>
      <c r="P127" s="87"/>
      <c r="Q127" s="88"/>
      <c r="R127" s="88"/>
      <c r="S127" s="88"/>
      <c r="T127" s="87"/>
      <c r="U127" s="92"/>
    </row>
    <row r="128" ht="15.0" customHeight="1">
      <c r="A128" s="111"/>
      <c r="B128" s="79"/>
      <c r="C128" s="132"/>
      <c r="D128" s="69" t="str">
        <f t="shared" si="5"/>
        <v/>
      </c>
      <c r="E128" s="82"/>
      <c r="F128" s="82"/>
      <c r="G128" s="82"/>
      <c r="H128" s="82"/>
      <c r="I128" s="82"/>
      <c r="J128" s="82"/>
      <c r="K128" s="82"/>
      <c r="L128" s="82"/>
      <c r="M128" s="82"/>
      <c r="N128" s="87"/>
      <c r="O128" s="87"/>
      <c r="P128" s="87"/>
      <c r="Q128" s="88"/>
      <c r="R128" s="88"/>
      <c r="S128" s="88"/>
      <c r="T128" s="87"/>
      <c r="U128" s="92"/>
    </row>
    <row r="129" ht="15.0" customHeight="1">
      <c r="A129" s="111"/>
      <c r="B129" s="79"/>
      <c r="C129" s="132"/>
      <c r="D129" s="69" t="str">
        <f t="shared" si="5"/>
        <v/>
      </c>
      <c r="E129" s="82"/>
      <c r="F129" s="82"/>
      <c r="G129" s="82"/>
      <c r="H129" s="82"/>
      <c r="I129" s="82"/>
      <c r="J129" s="82"/>
      <c r="K129" s="82"/>
      <c r="L129" s="82"/>
      <c r="M129" s="82"/>
      <c r="N129" s="87"/>
      <c r="O129" s="87"/>
      <c r="P129" s="87"/>
      <c r="Q129" s="88"/>
      <c r="R129" s="88"/>
      <c r="S129" s="88"/>
      <c r="T129" s="87"/>
      <c r="U129" s="92"/>
    </row>
    <row r="130" ht="15.0" customHeight="1">
      <c r="A130" s="111"/>
      <c r="B130" s="79"/>
      <c r="C130" s="132"/>
      <c r="D130" s="69" t="str">
        <f t="shared" si="5"/>
        <v/>
      </c>
      <c r="E130" s="82"/>
      <c r="F130" s="82"/>
      <c r="G130" s="82"/>
      <c r="H130" s="82"/>
      <c r="I130" s="82"/>
      <c r="J130" s="82"/>
      <c r="K130" s="82"/>
      <c r="L130" s="82"/>
      <c r="M130" s="82"/>
      <c r="N130" s="87"/>
      <c r="O130" s="87"/>
      <c r="P130" s="87"/>
      <c r="Q130" s="88"/>
      <c r="R130" s="88"/>
      <c r="S130" s="88"/>
      <c r="T130" s="87"/>
      <c r="U130" s="92"/>
    </row>
    <row r="131" ht="15.0" customHeight="1">
      <c r="A131" s="111"/>
      <c r="B131" s="79"/>
      <c r="C131" s="132"/>
      <c r="D131" s="69" t="str">
        <f t="shared" si="5"/>
        <v/>
      </c>
      <c r="E131" s="82"/>
      <c r="F131" s="82"/>
      <c r="G131" s="82"/>
      <c r="H131" s="82"/>
      <c r="I131" s="82"/>
      <c r="J131" s="82"/>
      <c r="K131" s="82"/>
      <c r="L131" s="82"/>
      <c r="M131" s="82"/>
      <c r="N131" s="87"/>
      <c r="O131" s="87"/>
      <c r="P131" s="87"/>
      <c r="Q131" s="88"/>
      <c r="R131" s="88"/>
      <c r="S131" s="88"/>
      <c r="T131" s="87"/>
      <c r="U131" s="92"/>
    </row>
    <row r="132" ht="15.0" customHeight="1">
      <c r="A132" s="111"/>
      <c r="B132" s="79"/>
      <c r="C132" s="132"/>
      <c r="D132" s="69" t="str">
        <f t="shared" si="5"/>
        <v/>
      </c>
      <c r="E132" s="82"/>
      <c r="F132" s="82"/>
      <c r="G132" s="82"/>
      <c r="H132" s="82"/>
      <c r="I132" s="82"/>
      <c r="J132" s="82"/>
      <c r="K132" s="82"/>
      <c r="L132" s="82"/>
      <c r="M132" s="82"/>
      <c r="N132" s="87"/>
      <c r="O132" s="87"/>
      <c r="P132" s="87"/>
      <c r="Q132" s="88"/>
      <c r="R132" s="88"/>
      <c r="S132" s="88"/>
      <c r="T132" s="87"/>
      <c r="U132" s="92"/>
    </row>
    <row r="133" ht="15.0" customHeight="1">
      <c r="A133" s="111"/>
      <c r="B133" s="79"/>
      <c r="C133" s="132"/>
      <c r="D133" s="69" t="str">
        <f t="shared" si="5"/>
        <v/>
      </c>
      <c r="E133" s="82"/>
      <c r="F133" s="82"/>
      <c r="G133" s="82"/>
      <c r="H133" s="82"/>
      <c r="I133" s="82"/>
      <c r="J133" s="82"/>
      <c r="K133" s="82"/>
      <c r="L133" s="82"/>
      <c r="M133" s="82"/>
      <c r="N133" s="87"/>
      <c r="O133" s="87"/>
      <c r="P133" s="87"/>
      <c r="Q133" s="88"/>
      <c r="R133" s="88"/>
      <c r="S133" s="88"/>
      <c r="T133" s="87"/>
      <c r="U133" s="92"/>
    </row>
    <row r="134" ht="15.0" customHeight="1">
      <c r="A134" s="111"/>
      <c r="B134" s="79"/>
      <c r="C134" s="132"/>
      <c r="D134" s="69" t="str">
        <f t="shared" si="5"/>
        <v/>
      </c>
      <c r="E134" s="82"/>
      <c r="F134" s="82"/>
      <c r="G134" s="82"/>
      <c r="H134" s="82"/>
      <c r="I134" s="82"/>
      <c r="J134" s="82"/>
      <c r="K134" s="82"/>
      <c r="L134" s="82"/>
      <c r="M134" s="82"/>
      <c r="N134" s="87"/>
      <c r="O134" s="87"/>
      <c r="P134" s="87"/>
      <c r="Q134" s="88"/>
      <c r="R134" s="88"/>
      <c r="S134" s="88"/>
      <c r="T134" s="87"/>
      <c r="U134" s="92"/>
    </row>
    <row r="135" ht="15.0" customHeight="1">
      <c r="A135" s="111"/>
      <c r="B135" s="79"/>
      <c r="C135" s="132"/>
      <c r="D135" s="69" t="str">
        <f t="shared" si="5"/>
        <v/>
      </c>
      <c r="E135" s="82"/>
      <c r="F135" s="82"/>
      <c r="G135" s="82"/>
      <c r="H135" s="82"/>
      <c r="I135" s="82"/>
      <c r="J135" s="82"/>
      <c r="K135" s="82"/>
      <c r="L135" s="82"/>
      <c r="M135" s="82"/>
      <c r="N135" s="87"/>
      <c r="O135" s="87"/>
      <c r="P135" s="87"/>
      <c r="Q135" s="88"/>
      <c r="R135" s="88"/>
      <c r="S135" s="88"/>
      <c r="T135" s="87"/>
      <c r="U135" s="92"/>
    </row>
    <row r="136" ht="15.0" customHeight="1">
      <c r="A136" s="111"/>
      <c r="B136" s="79"/>
      <c r="C136" s="132"/>
      <c r="D136" s="69" t="str">
        <f t="shared" si="5"/>
        <v/>
      </c>
      <c r="E136" s="82"/>
      <c r="F136" s="82"/>
      <c r="G136" s="82"/>
      <c r="H136" s="82"/>
      <c r="I136" s="82"/>
      <c r="J136" s="82"/>
      <c r="K136" s="82"/>
      <c r="L136" s="82"/>
      <c r="M136" s="82"/>
      <c r="N136" s="87"/>
      <c r="O136" s="87"/>
      <c r="P136" s="87"/>
      <c r="Q136" s="88"/>
      <c r="R136" s="88"/>
      <c r="S136" s="88"/>
      <c r="T136" s="87"/>
      <c r="U136" s="92"/>
    </row>
    <row r="137" ht="15.0" customHeight="1">
      <c r="A137" s="111"/>
      <c r="B137" s="79"/>
      <c r="C137" s="132"/>
      <c r="D137" s="69" t="str">
        <f t="shared" si="5"/>
        <v/>
      </c>
      <c r="E137" s="82"/>
      <c r="F137" s="82"/>
      <c r="G137" s="82"/>
      <c r="H137" s="82"/>
      <c r="I137" s="82"/>
      <c r="J137" s="82"/>
      <c r="K137" s="82"/>
      <c r="L137" s="82"/>
      <c r="M137" s="82"/>
      <c r="N137" s="87"/>
      <c r="O137" s="87"/>
      <c r="P137" s="87"/>
      <c r="Q137" s="88"/>
      <c r="R137" s="88"/>
      <c r="S137" s="88"/>
      <c r="T137" s="87"/>
      <c r="U137" s="92"/>
    </row>
    <row r="138" ht="15.0" customHeight="1">
      <c r="A138" s="111"/>
      <c r="B138" s="79"/>
      <c r="C138" s="132"/>
      <c r="D138" s="69" t="str">
        <f t="shared" si="5"/>
        <v/>
      </c>
      <c r="E138" s="82"/>
      <c r="F138" s="82"/>
      <c r="G138" s="82"/>
      <c r="H138" s="82"/>
      <c r="I138" s="82"/>
      <c r="J138" s="82"/>
      <c r="K138" s="82"/>
      <c r="L138" s="82"/>
      <c r="M138" s="82"/>
      <c r="N138" s="87"/>
      <c r="O138" s="87"/>
      <c r="P138" s="87"/>
      <c r="Q138" s="88"/>
      <c r="R138" s="88"/>
      <c r="S138" s="88"/>
      <c r="T138" s="87"/>
      <c r="U138" s="92"/>
    </row>
    <row r="139" ht="15.0" customHeight="1">
      <c r="A139" s="111"/>
      <c r="B139" s="79"/>
      <c r="C139" s="132"/>
      <c r="D139" s="69" t="str">
        <f t="shared" si="5"/>
        <v/>
      </c>
      <c r="E139" s="82"/>
      <c r="F139" s="82"/>
      <c r="G139" s="82"/>
      <c r="H139" s="82"/>
      <c r="I139" s="82"/>
      <c r="J139" s="82"/>
      <c r="K139" s="82"/>
      <c r="L139" s="82"/>
      <c r="M139" s="82"/>
      <c r="N139" s="87"/>
      <c r="O139" s="87"/>
      <c r="P139" s="87"/>
      <c r="Q139" s="88"/>
      <c r="R139" s="88"/>
      <c r="S139" s="88"/>
      <c r="T139" s="87"/>
      <c r="U139" s="92"/>
    </row>
    <row r="140" ht="15.0" customHeight="1">
      <c r="A140" s="111"/>
      <c r="B140" s="79"/>
      <c r="C140" s="132"/>
      <c r="D140" s="69" t="str">
        <f t="shared" si="5"/>
        <v/>
      </c>
      <c r="E140" s="82"/>
      <c r="F140" s="82"/>
      <c r="G140" s="82"/>
      <c r="H140" s="82"/>
      <c r="I140" s="82"/>
      <c r="J140" s="82"/>
      <c r="K140" s="82"/>
      <c r="L140" s="82"/>
      <c r="M140" s="82"/>
      <c r="N140" s="87"/>
      <c r="O140" s="87"/>
      <c r="P140" s="87"/>
      <c r="Q140" s="88"/>
      <c r="R140" s="88"/>
      <c r="S140" s="88"/>
      <c r="T140" s="87"/>
      <c r="U140" s="92"/>
    </row>
    <row r="141" ht="15.0" customHeight="1">
      <c r="A141" s="111"/>
      <c r="B141" s="79"/>
      <c r="C141" s="132"/>
      <c r="D141" s="69" t="str">
        <f t="shared" si="5"/>
        <v/>
      </c>
      <c r="E141" s="82"/>
      <c r="F141" s="82"/>
      <c r="G141" s="82"/>
      <c r="H141" s="82"/>
      <c r="I141" s="82"/>
      <c r="J141" s="82"/>
      <c r="K141" s="82"/>
      <c r="L141" s="82"/>
      <c r="M141" s="82"/>
      <c r="N141" s="87"/>
      <c r="O141" s="87"/>
      <c r="P141" s="87"/>
      <c r="Q141" s="88"/>
      <c r="R141" s="88"/>
      <c r="S141" s="88"/>
      <c r="T141" s="87"/>
      <c r="U141" s="92"/>
    </row>
    <row r="142" ht="15.0" customHeight="1">
      <c r="A142" s="111"/>
      <c r="B142" s="79"/>
      <c r="C142" s="132"/>
      <c r="D142" s="69" t="str">
        <f t="shared" si="5"/>
        <v/>
      </c>
      <c r="E142" s="82"/>
      <c r="F142" s="82"/>
      <c r="G142" s="82"/>
      <c r="H142" s="82"/>
      <c r="I142" s="82"/>
      <c r="J142" s="82"/>
      <c r="K142" s="82"/>
      <c r="L142" s="82"/>
      <c r="M142" s="82"/>
      <c r="N142" s="87"/>
      <c r="O142" s="87"/>
      <c r="P142" s="87"/>
      <c r="Q142" s="88"/>
      <c r="R142" s="88"/>
      <c r="S142" s="88"/>
      <c r="T142" s="87"/>
      <c r="U142" s="92"/>
    </row>
    <row r="143" ht="15.0" customHeight="1">
      <c r="A143" s="111"/>
      <c r="B143" s="79"/>
      <c r="C143" s="132"/>
      <c r="D143" s="69" t="str">
        <f t="shared" si="5"/>
        <v/>
      </c>
      <c r="E143" s="82"/>
      <c r="F143" s="82"/>
      <c r="G143" s="82"/>
      <c r="H143" s="82"/>
      <c r="I143" s="82"/>
      <c r="J143" s="82"/>
      <c r="K143" s="82"/>
      <c r="L143" s="82"/>
      <c r="M143" s="82"/>
      <c r="N143" s="87"/>
      <c r="O143" s="87"/>
      <c r="P143" s="87"/>
      <c r="Q143" s="88"/>
      <c r="R143" s="88"/>
      <c r="S143" s="88"/>
      <c r="T143" s="87"/>
      <c r="U143" s="92"/>
    </row>
    <row r="144" ht="15.0" customHeight="1">
      <c r="A144" s="111"/>
      <c r="B144" s="79"/>
      <c r="C144" s="132"/>
      <c r="D144" s="69" t="str">
        <f t="shared" si="5"/>
        <v/>
      </c>
      <c r="E144" s="82"/>
      <c r="F144" s="82"/>
      <c r="G144" s="82"/>
      <c r="H144" s="82"/>
      <c r="I144" s="82"/>
      <c r="J144" s="82"/>
      <c r="K144" s="82"/>
      <c r="L144" s="82"/>
      <c r="M144" s="82"/>
      <c r="N144" s="87"/>
      <c r="O144" s="87"/>
      <c r="P144" s="87"/>
      <c r="Q144" s="88"/>
      <c r="R144" s="88"/>
      <c r="S144" s="88"/>
      <c r="T144" s="87"/>
      <c r="U144" s="92"/>
    </row>
    <row r="145" ht="15.0" customHeight="1">
      <c r="A145" s="111"/>
      <c r="B145" s="79"/>
      <c r="C145" s="132"/>
      <c r="D145" s="69" t="str">
        <f t="shared" si="5"/>
        <v/>
      </c>
      <c r="E145" s="82"/>
      <c r="F145" s="82"/>
      <c r="G145" s="82"/>
      <c r="H145" s="82"/>
      <c r="I145" s="82"/>
      <c r="J145" s="82"/>
      <c r="K145" s="82"/>
      <c r="L145" s="82"/>
      <c r="M145" s="82"/>
      <c r="N145" s="87"/>
      <c r="O145" s="87"/>
      <c r="P145" s="87"/>
      <c r="Q145" s="88"/>
      <c r="R145" s="88"/>
      <c r="S145" s="88"/>
      <c r="T145" s="87"/>
      <c r="U145" s="92"/>
    </row>
    <row r="146" ht="15.0" customHeight="1">
      <c r="A146" s="111"/>
      <c r="B146" s="79"/>
      <c r="C146" s="132"/>
      <c r="D146" s="69" t="str">
        <f t="shared" si="5"/>
        <v/>
      </c>
      <c r="E146" s="82"/>
      <c r="F146" s="82"/>
      <c r="G146" s="82"/>
      <c r="H146" s="82"/>
      <c r="I146" s="82"/>
      <c r="J146" s="82"/>
      <c r="K146" s="82"/>
      <c r="L146" s="82"/>
      <c r="M146" s="82"/>
      <c r="N146" s="87"/>
      <c r="O146" s="87"/>
      <c r="P146" s="87"/>
      <c r="Q146" s="88"/>
      <c r="R146" s="88"/>
      <c r="S146" s="88"/>
      <c r="T146" s="87"/>
      <c r="U146" s="92"/>
    </row>
    <row r="147" ht="15.0" customHeight="1">
      <c r="A147" s="111"/>
      <c r="B147" s="79"/>
      <c r="C147" s="132"/>
      <c r="D147" s="69" t="str">
        <f t="shared" si="5"/>
        <v/>
      </c>
      <c r="E147" s="82"/>
      <c r="F147" s="82"/>
      <c r="G147" s="82"/>
      <c r="H147" s="82"/>
      <c r="I147" s="82"/>
      <c r="J147" s="82"/>
      <c r="K147" s="82"/>
      <c r="L147" s="82"/>
      <c r="M147" s="82"/>
      <c r="N147" s="87"/>
      <c r="O147" s="87"/>
      <c r="P147" s="87"/>
      <c r="Q147" s="88"/>
      <c r="R147" s="88"/>
      <c r="S147" s="88"/>
      <c r="T147" s="87"/>
      <c r="U147" s="92"/>
    </row>
    <row r="148" ht="15.0" customHeight="1">
      <c r="A148" s="111"/>
      <c r="B148" s="79"/>
      <c r="C148" s="80"/>
      <c r="D148" s="69" t="str">
        <f t="shared" si="5"/>
        <v/>
      </c>
      <c r="E148" s="82"/>
      <c r="F148" s="82"/>
      <c r="G148" s="82"/>
      <c r="H148" s="82"/>
      <c r="I148" s="82"/>
      <c r="J148" s="82"/>
      <c r="K148" s="82"/>
      <c r="L148" s="82"/>
      <c r="M148" s="82"/>
      <c r="N148" s="87"/>
      <c r="O148" s="87"/>
      <c r="P148" s="87"/>
      <c r="Q148" s="88"/>
      <c r="R148" s="88"/>
      <c r="S148" s="88"/>
      <c r="T148" s="87"/>
      <c r="U148" s="92"/>
    </row>
    <row r="149" ht="15.0" customHeight="1">
      <c r="A149" s="111"/>
      <c r="B149" s="79"/>
      <c r="C149" s="80"/>
      <c r="D149" s="69" t="str">
        <f t="shared" si="5"/>
        <v/>
      </c>
      <c r="E149" s="82"/>
      <c r="F149" s="82"/>
      <c r="G149" s="82"/>
      <c r="H149" s="82"/>
      <c r="I149" s="82"/>
      <c r="J149" s="82"/>
      <c r="K149" s="82"/>
      <c r="L149" s="82"/>
      <c r="M149" s="82"/>
      <c r="N149" s="87"/>
      <c r="O149" s="87"/>
      <c r="P149" s="87"/>
      <c r="Q149" s="88"/>
      <c r="R149" s="88"/>
      <c r="S149" s="88"/>
      <c r="T149" s="87"/>
      <c r="U149" s="92"/>
    </row>
    <row r="150" ht="15.0" customHeight="1">
      <c r="A150" s="111"/>
      <c r="B150" s="79"/>
      <c r="C150" s="80"/>
      <c r="D150" s="69" t="str">
        <f t="shared" si="5"/>
        <v/>
      </c>
      <c r="E150" s="82"/>
      <c r="F150" s="82"/>
      <c r="G150" s="82"/>
      <c r="H150" s="82"/>
      <c r="I150" s="82"/>
      <c r="J150" s="82"/>
      <c r="K150" s="82"/>
      <c r="L150" s="82"/>
      <c r="M150" s="82"/>
      <c r="N150" s="87"/>
      <c r="O150" s="87"/>
      <c r="P150" s="87"/>
      <c r="Q150" s="88"/>
      <c r="R150" s="88"/>
      <c r="S150" s="88"/>
      <c r="T150" s="87"/>
      <c r="U150" s="92"/>
    </row>
    <row r="151" ht="15.0" customHeight="1">
      <c r="A151" s="111"/>
      <c r="B151" s="79"/>
      <c r="C151" s="80"/>
      <c r="D151" s="69" t="str">
        <f t="shared" si="5"/>
        <v/>
      </c>
      <c r="E151" s="82"/>
      <c r="F151" s="82"/>
      <c r="G151" s="82"/>
      <c r="H151" s="82"/>
      <c r="I151" s="82"/>
      <c r="J151" s="82"/>
      <c r="K151" s="82"/>
      <c r="L151" s="82"/>
      <c r="M151" s="82"/>
      <c r="N151" s="87"/>
      <c r="O151" s="87"/>
      <c r="P151" s="87"/>
      <c r="Q151" s="88"/>
      <c r="R151" s="88"/>
      <c r="S151" s="88"/>
      <c r="T151" s="87"/>
      <c r="U151" s="92"/>
    </row>
    <row r="152" ht="15.0" customHeight="1">
      <c r="A152" s="111"/>
      <c r="B152" s="79"/>
      <c r="C152" s="80"/>
      <c r="D152" s="69" t="str">
        <f t="shared" si="5"/>
        <v/>
      </c>
      <c r="E152" s="82"/>
      <c r="F152" s="82"/>
      <c r="G152" s="82"/>
      <c r="H152" s="82"/>
      <c r="I152" s="82"/>
      <c r="J152" s="82"/>
      <c r="K152" s="82"/>
      <c r="L152" s="82"/>
      <c r="M152" s="82"/>
      <c r="N152" s="87"/>
      <c r="O152" s="87"/>
      <c r="P152" s="87"/>
      <c r="Q152" s="88"/>
      <c r="R152" s="88"/>
      <c r="S152" s="88"/>
      <c r="T152" s="87"/>
      <c r="U152" s="92"/>
    </row>
    <row r="153" ht="15.0" customHeight="1">
      <c r="A153" s="111"/>
      <c r="B153" s="79"/>
      <c r="C153" s="80"/>
      <c r="D153" s="69" t="str">
        <f t="shared" si="5"/>
        <v/>
      </c>
      <c r="E153" s="82"/>
      <c r="F153" s="82"/>
      <c r="G153" s="82"/>
      <c r="H153" s="82"/>
      <c r="I153" s="82"/>
      <c r="J153" s="82"/>
      <c r="K153" s="82"/>
      <c r="L153" s="82"/>
      <c r="M153" s="82"/>
      <c r="N153" s="87"/>
      <c r="O153" s="87"/>
      <c r="P153" s="87"/>
      <c r="Q153" s="88"/>
      <c r="R153" s="88"/>
      <c r="S153" s="88"/>
      <c r="T153" s="87"/>
      <c r="U153" s="92"/>
    </row>
    <row r="154" ht="15.0" customHeight="1">
      <c r="A154" s="111"/>
      <c r="B154" s="79"/>
      <c r="C154" s="80"/>
      <c r="D154" s="69" t="str">
        <f t="shared" si="5"/>
        <v/>
      </c>
      <c r="E154" s="82"/>
      <c r="F154" s="82"/>
      <c r="G154" s="82"/>
      <c r="H154" s="82"/>
      <c r="I154" s="82"/>
      <c r="J154" s="82"/>
      <c r="K154" s="82"/>
      <c r="L154" s="82"/>
      <c r="M154" s="82"/>
      <c r="N154" s="87"/>
      <c r="O154" s="87"/>
      <c r="P154" s="87"/>
      <c r="Q154" s="88"/>
      <c r="R154" s="88"/>
      <c r="S154" s="88"/>
      <c r="T154" s="87"/>
      <c r="U154" s="92"/>
    </row>
    <row r="155" ht="15.0" customHeight="1">
      <c r="A155" s="111"/>
      <c r="B155" s="79"/>
      <c r="C155" s="80"/>
      <c r="D155" s="69" t="str">
        <f t="shared" si="5"/>
        <v/>
      </c>
      <c r="E155" s="82"/>
      <c r="F155" s="82"/>
      <c r="G155" s="82"/>
      <c r="H155" s="82"/>
      <c r="I155" s="82"/>
      <c r="J155" s="82"/>
      <c r="K155" s="82"/>
      <c r="L155" s="82"/>
      <c r="M155" s="82"/>
      <c r="N155" s="87"/>
      <c r="O155" s="87"/>
      <c r="P155" s="87"/>
      <c r="Q155" s="88"/>
      <c r="R155" s="88"/>
      <c r="S155" s="88"/>
      <c r="T155" s="87"/>
      <c r="U155" s="92"/>
    </row>
    <row r="156" ht="15.0" customHeight="1">
      <c r="A156" s="111"/>
      <c r="B156" s="79"/>
      <c r="C156" s="80"/>
      <c r="D156" s="69" t="str">
        <f t="shared" si="5"/>
        <v/>
      </c>
      <c r="E156" s="82"/>
      <c r="F156" s="82"/>
      <c r="G156" s="82"/>
      <c r="H156" s="82"/>
      <c r="I156" s="82"/>
      <c r="J156" s="82"/>
      <c r="K156" s="82"/>
      <c r="L156" s="82"/>
      <c r="M156" s="82"/>
      <c r="N156" s="87"/>
      <c r="O156" s="87"/>
      <c r="P156" s="87"/>
      <c r="Q156" s="88"/>
      <c r="R156" s="88"/>
      <c r="S156" s="88"/>
      <c r="T156" s="87"/>
      <c r="U156" s="92"/>
    </row>
    <row r="157" ht="15.0" customHeight="1">
      <c r="A157" s="111"/>
      <c r="B157" s="79"/>
      <c r="C157" s="80"/>
      <c r="D157" s="69" t="str">
        <f t="shared" si="5"/>
        <v/>
      </c>
      <c r="E157" s="82"/>
      <c r="F157" s="82"/>
      <c r="G157" s="82"/>
      <c r="H157" s="82"/>
      <c r="I157" s="82"/>
      <c r="J157" s="82"/>
      <c r="K157" s="82"/>
      <c r="L157" s="82"/>
      <c r="M157" s="82"/>
      <c r="N157" s="87"/>
      <c r="O157" s="87"/>
      <c r="P157" s="87"/>
      <c r="Q157" s="88"/>
      <c r="R157" s="88"/>
      <c r="S157" s="88"/>
      <c r="T157" s="87"/>
      <c r="U157" s="92"/>
    </row>
    <row r="158" ht="15.0" customHeight="1">
      <c r="A158" s="111"/>
      <c r="B158" s="79"/>
      <c r="C158" s="80"/>
      <c r="D158" s="69" t="str">
        <f t="shared" si="5"/>
        <v/>
      </c>
      <c r="E158" s="82"/>
      <c r="F158" s="82"/>
      <c r="G158" s="82"/>
      <c r="H158" s="82"/>
      <c r="I158" s="82"/>
      <c r="J158" s="82"/>
      <c r="K158" s="82"/>
      <c r="L158" s="82"/>
      <c r="M158" s="82"/>
      <c r="N158" s="87"/>
      <c r="O158" s="87"/>
      <c r="P158" s="87"/>
      <c r="Q158" s="88"/>
      <c r="R158" s="88"/>
      <c r="S158" s="88"/>
      <c r="T158" s="87"/>
      <c r="U158" s="92"/>
    </row>
    <row r="159" ht="15.0" customHeight="1">
      <c r="A159" s="111"/>
      <c r="B159" s="79"/>
      <c r="C159" s="80"/>
      <c r="D159" s="69" t="str">
        <f t="shared" si="5"/>
        <v/>
      </c>
      <c r="E159" s="82"/>
      <c r="F159" s="82"/>
      <c r="G159" s="82"/>
      <c r="H159" s="82"/>
      <c r="I159" s="82"/>
      <c r="J159" s="82"/>
      <c r="K159" s="82"/>
      <c r="L159" s="82"/>
      <c r="M159" s="82"/>
      <c r="N159" s="87"/>
      <c r="O159" s="87"/>
      <c r="P159" s="87"/>
      <c r="Q159" s="88"/>
      <c r="R159" s="88"/>
      <c r="S159" s="88"/>
      <c r="T159" s="87"/>
      <c r="U159" s="92"/>
    </row>
    <row r="160" ht="15.0" customHeight="1">
      <c r="A160" s="111"/>
      <c r="B160" s="79"/>
      <c r="C160" s="80"/>
      <c r="D160" s="69" t="str">
        <f t="shared" si="5"/>
        <v/>
      </c>
      <c r="E160" s="82"/>
      <c r="F160" s="82"/>
      <c r="G160" s="82"/>
      <c r="H160" s="82"/>
      <c r="I160" s="82"/>
      <c r="J160" s="82"/>
      <c r="K160" s="82"/>
      <c r="L160" s="82"/>
      <c r="M160" s="82"/>
      <c r="N160" s="87"/>
      <c r="O160" s="87"/>
      <c r="P160" s="87"/>
      <c r="Q160" s="88"/>
      <c r="R160" s="88"/>
      <c r="S160" s="88"/>
      <c r="T160" s="87"/>
      <c r="U160" s="92"/>
    </row>
    <row r="161" ht="15.0" customHeight="1">
      <c r="A161" s="111"/>
      <c r="B161" s="79"/>
      <c r="C161" s="80"/>
      <c r="D161" s="69" t="str">
        <f t="shared" si="5"/>
        <v/>
      </c>
      <c r="E161" s="82"/>
      <c r="F161" s="82"/>
      <c r="G161" s="82"/>
      <c r="H161" s="82"/>
      <c r="I161" s="82"/>
      <c r="J161" s="82"/>
      <c r="K161" s="82"/>
      <c r="L161" s="82"/>
      <c r="M161" s="82"/>
      <c r="N161" s="87"/>
      <c r="O161" s="87"/>
      <c r="P161" s="87"/>
      <c r="Q161" s="88"/>
      <c r="R161" s="88"/>
      <c r="S161" s="88"/>
      <c r="T161" s="87"/>
      <c r="U161" s="92"/>
    </row>
    <row r="162" ht="15.0" customHeight="1">
      <c r="A162" s="111"/>
      <c r="B162" s="79"/>
      <c r="C162" s="80"/>
      <c r="D162" s="69" t="str">
        <f t="shared" si="5"/>
        <v/>
      </c>
      <c r="E162" s="82"/>
      <c r="F162" s="82"/>
      <c r="G162" s="82"/>
      <c r="H162" s="82"/>
      <c r="I162" s="82"/>
      <c r="J162" s="82"/>
      <c r="K162" s="82"/>
      <c r="L162" s="82"/>
      <c r="M162" s="82"/>
      <c r="N162" s="87"/>
      <c r="O162" s="87"/>
      <c r="P162" s="87"/>
      <c r="Q162" s="88"/>
      <c r="R162" s="88"/>
      <c r="S162" s="88"/>
      <c r="T162" s="87"/>
      <c r="U162" s="92"/>
    </row>
    <row r="163" ht="15.0" customHeight="1">
      <c r="A163" s="111"/>
      <c r="B163" s="79"/>
      <c r="C163" s="80"/>
      <c r="D163" s="69" t="str">
        <f t="shared" si="5"/>
        <v/>
      </c>
      <c r="E163" s="82"/>
      <c r="F163" s="82"/>
      <c r="G163" s="82"/>
      <c r="H163" s="82"/>
      <c r="I163" s="82"/>
      <c r="J163" s="82"/>
      <c r="K163" s="82"/>
      <c r="L163" s="82"/>
      <c r="M163" s="82"/>
      <c r="N163" s="87"/>
      <c r="O163" s="87"/>
      <c r="P163" s="87"/>
      <c r="Q163" s="88"/>
      <c r="R163" s="88"/>
      <c r="S163" s="88"/>
      <c r="T163" s="87"/>
      <c r="U163" s="92"/>
    </row>
    <row r="164" ht="15.0" customHeight="1">
      <c r="A164" s="111"/>
      <c r="B164" s="79"/>
      <c r="C164" s="80"/>
      <c r="D164" s="69" t="str">
        <f t="shared" si="5"/>
        <v/>
      </c>
      <c r="E164" s="82"/>
      <c r="F164" s="82"/>
      <c r="G164" s="82"/>
      <c r="H164" s="82"/>
      <c r="I164" s="82"/>
      <c r="J164" s="82"/>
      <c r="K164" s="82"/>
      <c r="L164" s="82"/>
      <c r="M164" s="82"/>
      <c r="N164" s="87"/>
      <c r="O164" s="87"/>
      <c r="P164" s="87"/>
      <c r="Q164" s="88"/>
      <c r="R164" s="88"/>
      <c r="S164" s="88"/>
      <c r="T164" s="87"/>
      <c r="U164" s="92"/>
    </row>
    <row r="165" ht="15.0" customHeight="1">
      <c r="A165" s="111"/>
      <c r="B165" s="79"/>
      <c r="C165" s="80"/>
      <c r="D165" s="69" t="str">
        <f t="shared" si="5"/>
        <v/>
      </c>
      <c r="E165" s="82"/>
      <c r="F165" s="82"/>
      <c r="G165" s="82"/>
      <c r="H165" s="82"/>
      <c r="I165" s="82"/>
      <c r="J165" s="82"/>
      <c r="K165" s="82"/>
      <c r="L165" s="82"/>
      <c r="M165" s="82"/>
      <c r="N165" s="87"/>
      <c r="O165" s="87"/>
      <c r="P165" s="87"/>
      <c r="Q165" s="88"/>
      <c r="R165" s="88"/>
      <c r="S165" s="88"/>
      <c r="T165" s="87"/>
      <c r="U165" s="92"/>
    </row>
    <row r="166" ht="15.0" customHeight="1">
      <c r="A166" s="111"/>
      <c r="B166" s="79"/>
      <c r="C166" s="80"/>
      <c r="D166" s="69" t="str">
        <f t="shared" si="5"/>
        <v/>
      </c>
      <c r="E166" s="82"/>
      <c r="F166" s="82"/>
      <c r="G166" s="82"/>
      <c r="H166" s="82"/>
      <c r="I166" s="82"/>
      <c r="J166" s="82"/>
      <c r="K166" s="82"/>
      <c r="L166" s="82"/>
      <c r="M166" s="82"/>
      <c r="N166" s="87"/>
      <c r="O166" s="87"/>
      <c r="P166" s="87"/>
      <c r="Q166" s="88"/>
      <c r="R166" s="88"/>
      <c r="S166" s="88"/>
      <c r="T166" s="87"/>
      <c r="U166" s="92"/>
    </row>
    <row r="167" ht="15.0" customHeight="1">
      <c r="A167" s="111"/>
      <c r="B167" s="79"/>
      <c r="C167" s="80"/>
      <c r="D167" s="69" t="str">
        <f t="shared" si="5"/>
        <v/>
      </c>
      <c r="E167" s="82"/>
      <c r="F167" s="82"/>
      <c r="G167" s="82"/>
      <c r="H167" s="82"/>
      <c r="I167" s="82"/>
      <c r="J167" s="82"/>
      <c r="K167" s="82"/>
      <c r="L167" s="82"/>
      <c r="M167" s="82"/>
      <c r="N167" s="87"/>
      <c r="O167" s="87"/>
      <c r="P167" s="87"/>
      <c r="Q167" s="88"/>
      <c r="R167" s="88"/>
      <c r="S167" s="88"/>
      <c r="T167" s="87"/>
      <c r="U167" s="92"/>
    </row>
    <row r="168" ht="15.0" customHeight="1">
      <c r="A168" s="111"/>
      <c r="B168" s="79"/>
      <c r="C168" s="80"/>
      <c r="D168" s="69" t="str">
        <f t="shared" si="5"/>
        <v/>
      </c>
      <c r="E168" s="82"/>
      <c r="F168" s="82"/>
      <c r="G168" s="82"/>
      <c r="H168" s="82"/>
      <c r="I168" s="82"/>
      <c r="J168" s="82"/>
      <c r="K168" s="82"/>
      <c r="L168" s="82"/>
      <c r="M168" s="82"/>
      <c r="N168" s="87"/>
      <c r="O168" s="87"/>
      <c r="P168" s="87"/>
      <c r="Q168" s="88"/>
      <c r="R168" s="88"/>
      <c r="S168" s="88"/>
      <c r="T168" s="87"/>
      <c r="U168" s="92"/>
    </row>
    <row r="169" ht="15.0" customHeight="1">
      <c r="A169" s="111"/>
      <c r="B169" s="79"/>
      <c r="C169" s="80"/>
      <c r="D169" s="69" t="str">
        <f t="shared" si="5"/>
        <v/>
      </c>
      <c r="E169" s="82"/>
      <c r="F169" s="82"/>
      <c r="G169" s="82"/>
      <c r="H169" s="82"/>
      <c r="I169" s="82"/>
      <c r="J169" s="82"/>
      <c r="K169" s="82"/>
      <c r="L169" s="82"/>
      <c r="M169" s="82"/>
      <c r="N169" s="87"/>
      <c r="O169" s="87"/>
      <c r="P169" s="87"/>
      <c r="Q169" s="88"/>
      <c r="R169" s="88"/>
      <c r="S169" s="88"/>
      <c r="T169" s="87"/>
      <c r="U169" s="92"/>
    </row>
    <row r="170" ht="15.75" customHeight="1">
      <c r="A170" s="111"/>
      <c r="B170" s="79"/>
      <c r="C170" s="80"/>
      <c r="D170" s="69" t="str">
        <f t="shared" si="5"/>
        <v/>
      </c>
      <c r="E170" s="82"/>
      <c r="F170" s="82"/>
      <c r="G170" s="82"/>
      <c r="H170" s="82"/>
      <c r="I170" s="82"/>
      <c r="J170" s="82"/>
      <c r="K170" s="82"/>
      <c r="L170" s="82"/>
      <c r="M170" s="82"/>
      <c r="N170" s="87"/>
      <c r="O170" s="87"/>
      <c r="P170" s="87"/>
      <c r="Q170" s="88"/>
      <c r="R170" s="88"/>
      <c r="S170" s="88"/>
      <c r="T170" s="87"/>
      <c r="U170" s="92"/>
    </row>
    <row r="171" ht="15.75" customHeight="1">
      <c r="A171" s="163"/>
      <c r="B171" s="164" t="s">
        <v>66</v>
      </c>
      <c r="C171" s="166" t="str">
        <f t="shared" ref="C171:T171" si="6">C4</f>
        <v>1</v>
      </c>
      <c r="D171" s="166" t="str">
        <f t="shared" si="6"/>
        <v>#VALUE!</v>
      </c>
      <c r="E171" s="168" t="str">
        <f t="shared" si="6"/>
        <v>0</v>
      </c>
      <c r="F171" s="171" t="str">
        <f t="shared" si="6"/>
        <v>0 </v>
      </c>
      <c r="G171" s="168" t="str">
        <f t="shared" si="6"/>
        <v>0</v>
      </c>
      <c r="H171" s="168" t="str">
        <f t="shared" si="6"/>
        <v>0</v>
      </c>
      <c r="I171" s="168" t="str">
        <f t="shared" si="6"/>
        <v>0</v>
      </c>
      <c r="J171" s="168" t="str">
        <f t="shared" si="6"/>
        <v>0</v>
      </c>
      <c r="K171" s="168" t="str">
        <f t="shared" si="6"/>
        <v>0</v>
      </c>
      <c r="L171" s="168" t="str">
        <f t="shared" si="6"/>
        <v>0</v>
      </c>
      <c r="M171" s="168" t="str">
        <f t="shared" si="6"/>
        <v>0</v>
      </c>
      <c r="N171" s="173" t="str">
        <f t="shared" si="6"/>
        <v>0</v>
      </c>
      <c r="O171" s="173" t="str">
        <f t="shared" si="6"/>
        <v>0</v>
      </c>
      <c r="P171" s="175" t="str">
        <f t="shared" si="6"/>
        <v>0 </v>
      </c>
      <c r="Q171" s="173" t="str">
        <f t="shared" si="6"/>
        <v>0</v>
      </c>
      <c r="R171" s="173" t="str">
        <f t="shared" si="6"/>
        <v>0</v>
      </c>
      <c r="S171" s="173" t="str">
        <f t="shared" si="6"/>
        <v>0</v>
      </c>
      <c r="T171" s="173" t="str">
        <f t="shared" si="6"/>
        <v>0</v>
      </c>
      <c r="U171" s="92"/>
    </row>
    <row r="172" ht="26.25" customHeight="1">
      <c r="A172" s="177"/>
      <c r="B172" s="179" t="s">
        <v>70</v>
      </c>
      <c r="C172" s="181"/>
      <c r="D172" s="181"/>
      <c r="E172" s="183"/>
      <c r="F172" s="183"/>
      <c r="G172" s="183"/>
      <c r="H172" s="183"/>
      <c r="I172" s="183"/>
      <c r="J172" s="183"/>
      <c r="K172" s="183"/>
      <c r="L172" s="183"/>
      <c r="M172" s="183"/>
      <c r="N172" s="184"/>
      <c r="O172" s="184"/>
      <c r="P172" s="184"/>
      <c r="Q172" s="186"/>
      <c r="R172" s="186"/>
      <c r="S172" s="186"/>
      <c r="T172" s="187"/>
      <c r="U172" s="8"/>
    </row>
    <row r="173" ht="18.75" customHeight="1">
      <c r="A173" s="177"/>
      <c r="B173" s="189" t="s">
        <v>78</v>
      </c>
      <c r="C173" s="181"/>
      <c r="D173" s="181"/>
      <c r="E173" s="183"/>
      <c r="F173" s="183"/>
      <c r="G173" s="183"/>
      <c r="H173" s="183"/>
      <c r="I173" s="183"/>
      <c r="J173" s="183"/>
      <c r="K173" s="183"/>
      <c r="L173" s="183"/>
      <c r="M173" s="183"/>
      <c r="N173" s="184"/>
      <c r="O173" s="184"/>
      <c r="P173" s="184"/>
      <c r="Q173" s="186"/>
      <c r="R173" s="186"/>
      <c r="S173" s="186"/>
      <c r="T173" s="187"/>
    </row>
    <row r="174" ht="18.75" customHeight="1">
      <c r="A174" s="177"/>
      <c r="B174" s="190" t="s">
        <v>79</v>
      </c>
      <c r="C174" s="181"/>
      <c r="D174" s="192">
        <v>0.0</v>
      </c>
      <c r="E174" s="183"/>
      <c r="F174" s="195" t="str">
        <f>IF($D174=4,ROUND(budget!$M$16,0),IF($D174=5,ROUND(budget!$T$16,0),IF($D174="","","error")))</f>
        <v>error</v>
      </c>
      <c r="G174" s="195" t="str">
        <f>IF($D174=4,ROUND(budget!$M$16,0),IF($D174=5,ROUND(budget!$T$16,0),IF($D174="","","error")))</f>
        <v>error</v>
      </c>
      <c r="H174" s="195" t="str">
        <f>IF($D174=4,ROUND(budget!$M$16,0),IF($D174=5,ROUND(budget!$T$16,0),IF($D174="","","error")))</f>
        <v>error</v>
      </c>
      <c r="I174" s="195" t="str">
        <f>IF($D174=4,ROUND(budget!$M$16,0),IF($D174=5,ROUND(budget!$T$16,0),IF($D174="","","error")))</f>
        <v>error</v>
      </c>
      <c r="J174" s="195" t="str">
        <f>IF($D174=4,ROUND(budget!$M$16,0),IF($D174=5,ROUND(budget!$T$16,0),IF($D174="","","error")))</f>
        <v>error</v>
      </c>
      <c r="K174" s="183"/>
      <c r="L174" s="183"/>
      <c r="M174" s="183"/>
      <c r="N174" s="184"/>
      <c r="O174" s="184"/>
      <c r="P174" s="200" t="str">
        <f>(IF($D174=4,budget!G$16,IF($D174=5,budget!N$16,IF($D174="","","error")))*D174)-O174</f>
        <v>#VALUE!</v>
      </c>
      <c r="Q174" s="200" t="str">
        <f>IF($D174=4,budget!J$16,IF($D174=5,budget!Q$16,IF($D174="","","error")))</f>
        <v>error</v>
      </c>
      <c r="R174" s="202"/>
      <c r="S174" s="204" t="str">
        <f>IF($D174=4,budget!I$16,IF($D174=5,budget!P$16,IF($D174="","","error")))</f>
        <v>error</v>
      </c>
      <c r="T174" s="187"/>
    </row>
    <row r="175" ht="18.75" customHeight="1">
      <c r="A175" s="177"/>
      <c r="B175" s="190" t="s">
        <v>90</v>
      </c>
      <c r="C175" s="181"/>
      <c r="D175" s="192">
        <v>0.0</v>
      </c>
      <c r="E175" s="183"/>
      <c r="F175" s="195" t="str">
        <f>IF($D175=4,ROUND(budget!$M$16,0),IF($D175=5,ROUND(budget!$T$16,0),IF($D175="","","error")))</f>
        <v>error</v>
      </c>
      <c r="G175" s="195" t="str">
        <f>IF($D175=4,ROUND(budget!$M$16,0),IF($D175=5,ROUND(budget!$T$16,0),IF($D175="","","error")))</f>
        <v>error</v>
      </c>
      <c r="H175" s="195" t="str">
        <f>IF($D175=4,ROUND(budget!$M$16,0),IF($D175=5,ROUND(budget!$T$16,0),IF($D175="","","error")))</f>
        <v>error</v>
      </c>
      <c r="I175" s="195" t="str">
        <f>IF($D175=4,ROUND(budget!$M$16,0),IF($D175=5,ROUND(budget!$T$16,0),IF($D175="","","error")))</f>
        <v>error</v>
      </c>
      <c r="J175" s="195" t="str">
        <f>IF($D175=4,ROUND(budget!$M$16,0),IF($D175=5,ROUND(budget!$T$16,0),IF($D175="","","error")))</f>
        <v>error</v>
      </c>
      <c r="K175" s="183"/>
      <c r="L175" s="183"/>
      <c r="M175" s="183"/>
      <c r="N175" s="184"/>
      <c r="O175" s="184"/>
      <c r="P175" s="200" t="str">
        <f>(IF($D175=4,budget!G$16,IF($D175=5,budget!N$16,IF($D175="","","error")))*D175)-O175</f>
        <v>#VALUE!</v>
      </c>
      <c r="Q175" s="200" t="str">
        <f>IF($D175=4,budget!J$16,IF($D175=5,budget!Q$16,IF($D175="","","error")))</f>
        <v>error</v>
      </c>
      <c r="R175" s="202"/>
      <c r="S175" s="204" t="str">
        <f>IF($D175=4,budget!I$16,IF($D175=5,budget!P$16,IF($D175="","","error")))</f>
        <v>error</v>
      </c>
      <c r="T175" s="187"/>
    </row>
    <row r="176" ht="18.75" customHeight="1">
      <c r="A176" s="177"/>
      <c r="B176" s="190" t="s">
        <v>94</v>
      </c>
      <c r="C176" s="181"/>
      <c r="D176" s="192">
        <v>0.0</v>
      </c>
      <c r="E176" s="183"/>
      <c r="F176" s="195" t="str">
        <f>IF($D176=4,ROUND(budget!$M$16,0),IF($D176=5,ROUND(budget!$T$16,0),IF($D176="","","error")))</f>
        <v>error</v>
      </c>
      <c r="G176" s="195" t="str">
        <f>IF($D176=4,ROUND(budget!$M$16,0),IF($D176=5,ROUND(budget!$T$16,0),IF($D176="","","error")))</f>
        <v>error</v>
      </c>
      <c r="H176" s="195" t="str">
        <f>IF($D176=4,ROUND(budget!$M$16,0),IF($D176=5,ROUND(budget!$T$16,0),IF($D176="","","error")))</f>
        <v>error</v>
      </c>
      <c r="I176" s="195" t="str">
        <f>IF($D176=4,ROUND(budget!$M$16,0),IF($D176=5,ROUND(budget!$T$16,0),IF($D176="","","error")))</f>
        <v>error</v>
      </c>
      <c r="J176" s="195" t="str">
        <f>IF($D176=4,ROUND(budget!$M$16,0),IF($D176=5,ROUND(budget!$T$16,0),IF($D176="","","error")))</f>
        <v>error</v>
      </c>
      <c r="K176" s="183"/>
      <c r="L176" s="183"/>
      <c r="M176" s="183"/>
      <c r="N176" s="184"/>
      <c r="O176" s="184"/>
      <c r="P176" s="200" t="str">
        <f>(IF($D176=4,budget!G$16,IF($D176=5,budget!N$16,IF($D176="","","error")))*D176)-O176</f>
        <v>#VALUE!</v>
      </c>
      <c r="Q176" s="200" t="str">
        <f>IF($D176=4,budget!J$16,IF($D176=5,budget!Q$16,IF($D176="","","error")))</f>
        <v>error</v>
      </c>
      <c r="R176" s="202"/>
      <c r="S176" s="204" t="str">
        <f>IF($D176=4,budget!I$16,IF($D176=5,budget!P$16,IF($D176="","","error")))</f>
        <v>error</v>
      </c>
      <c r="T176" s="187"/>
    </row>
    <row r="177" ht="18.75" customHeight="1">
      <c r="A177" s="177"/>
      <c r="B177" s="190" t="s">
        <v>97</v>
      </c>
      <c r="C177" s="181"/>
      <c r="D177" s="192">
        <v>0.0</v>
      </c>
      <c r="E177" s="183"/>
      <c r="F177" s="195" t="str">
        <f>IF($D177=4,ROUND(budget!$M$16,0),IF($D177=5,ROUND(budget!$T$16,0),IF($D177="","","error")))</f>
        <v>error</v>
      </c>
      <c r="G177" s="195" t="str">
        <f>IF($D177=4,ROUND(budget!$M$16,0),IF($D177=5,ROUND(budget!$T$16,0),IF($D177="","","error")))</f>
        <v>error</v>
      </c>
      <c r="H177" s="195" t="str">
        <f>IF($D177=4,ROUND(budget!$M$16,0),IF($D177=5,ROUND(budget!$T$16,0),IF($D177="","","error")))</f>
        <v>error</v>
      </c>
      <c r="I177" s="195" t="str">
        <f>IF($D177=4,ROUND(budget!$M$16,0),IF($D177=5,ROUND(budget!$T$16,0),IF($D177="","","error")))</f>
        <v>error</v>
      </c>
      <c r="J177" s="195" t="str">
        <f>IF($D177=4,ROUND(budget!$M$16,0),IF($D177=5,ROUND(budget!$T$16,0),IF($D177="","","error")))</f>
        <v>error</v>
      </c>
      <c r="K177" s="183"/>
      <c r="L177" s="183"/>
      <c r="M177" s="183"/>
      <c r="N177" s="184"/>
      <c r="O177" s="184"/>
      <c r="P177" s="200" t="str">
        <f>(IF($D177=4,budget!G$16,IF($D177=5,budget!N$16,IF($D177="","","error")))*D177)-O177</f>
        <v>#VALUE!</v>
      </c>
      <c r="Q177" s="200" t="str">
        <f>IF($D177=4,budget!J$16,IF($D177=5,budget!Q$16,IF($D177="","","error")))</f>
        <v>error</v>
      </c>
      <c r="R177" s="202"/>
      <c r="S177" s="204" t="str">
        <f>IF($D177=4,budget!I$16,IF($D177=5,budget!P$16,IF($D177="","","error")))</f>
        <v>error</v>
      </c>
      <c r="T177" s="187"/>
    </row>
    <row r="178" ht="18.75" customHeight="1">
      <c r="A178" s="177"/>
      <c r="B178" s="190" t="s">
        <v>99</v>
      </c>
      <c r="C178" s="181"/>
      <c r="D178" s="192">
        <v>0.0</v>
      </c>
      <c r="E178" s="183"/>
      <c r="F178" s="195" t="str">
        <f>IF($D178=4,ROUND(budget!$M$16,0),IF($D178=5,ROUND(budget!$T$16,0),IF($D178="","","error")))</f>
        <v>error</v>
      </c>
      <c r="G178" s="195" t="str">
        <f>IF($D178=4,ROUND(budget!$M$16,0),IF($D178=5,ROUND(budget!$T$16,0),IF($D178="","","error")))</f>
        <v>error</v>
      </c>
      <c r="H178" s="195" t="str">
        <f>IF($D178=4,ROUND(budget!$M$16,0),IF($D178=5,ROUND(budget!$T$16,0),IF($D178="","","error")))</f>
        <v>error</v>
      </c>
      <c r="I178" s="195" t="str">
        <f>IF($D178=4,ROUND(budget!$M$16,0),IF($D178=5,ROUND(budget!$T$16,0),IF($D178="","","error")))</f>
        <v>error</v>
      </c>
      <c r="J178" s="195" t="str">
        <f>IF($D178=4,ROUND(budget!$M$16,0),IF($D178=5,ROUND(budget!$T$16,0),IF($D178="","","error")))</f>
        <v>error</v>
      </c>
      <c r="K178" s="183"/>
      <c r="L178" s="183"/>
      <c r="M178" s="183"/>
      <c r="N178" s="184"/>
      <c r="O178" s="184"/>
      <c r="P178" s="200" t="str">
        <f>(IF($D178=4,budget!G$16,IF($D178=5,budget!N$16,IF($D178="","","error")))*D178)-O178</f>
        <v>#VALUE!</v>
      </c>
      <c r="Q178" s="200" t="str">
        <f>IF($D178=4,budget!J$16,IF($D178=5,budget!Q$16,IF($D178="","","error")))</f>
        <v>error</v>
      </c>
      <c r="R178" s="202"/>
      <c r="S178" s="204" t="str">
        <f>IF($D178=4,budget!I$16,IF($D178=5,budget!P$16,IF($D178="","","error")))</f>
        <v>error</v>
      </c>
      <c r="T178" s="187"/>
    </row>
    <row r="179" ht="18.75" customHeight="1">
      <c r="A179" s="177"/>
      <c r="B179" s="190" t="s">
        <v>100</v>
      </c>
      <c r="C179" s="181"/>
      <c r="D179" s="192">
        <v>0.0</v>
      </c>
      <c r="E179" s="183"/>
      <c r="F179" s="195" t="str">
        <f>IF($D179=4,ROUND(budget!$M$16,0),IF($D179=5,ROUND(budget!$T$16,0),IF($D179="","","error")))</f>
        <v>error</v>
      </c>
      <c r="G179" s="195" t="str">
        <f>IF($D179=4,ROUND(budget!$M$16,0),IF($D179=5,ROUND(budget!$T$16,0),IF($D179="","","error")))</f>
        <v>error</v>
      </c>
      <c r="H179" s="195" t="str">
        <f>IF($D179=4,ROUND(budget!$M$16,0),IF($D179=5,ROUND(budget!$T$16,0),IF($D179="","","error")))</f>
        <v>error</v>
      </c>
      <c r="I179" s="195" t="str">
        <f>IF($D179=4,ROUND(budget!$M$16,0),IF($D179=5,ROUND(budget!$T$16,0),IF($D179="","","error")))</f>
        <v>error</v>
      </c>
      <c r="J179" s="195" t="str">
        <f>IF($D179=4,ROUND(budget!$M$16,0),IF($D179=5,ROUND(budget!$T$16,0),IF($D179="","","error")))</f>
        <v>error</v>
      </c>
      <c r="K179" s="183"/>
      <c r="L179" s="183"/>
      <c r="M179" s="183"/>
      <c r="N179" s="184"/>
      <c r="O179" s="184"/>
      <c r="P179" s="200" t="str">
        <f>(IF($D179=4,budget!G$16,IF($D179=5,budget!N$16,IF($D179="","","error")))*D179)-O179</f>
        <v>#VALUE!</v>
      </c>
      <c r="Q179" s="200" t="str">
        <f>IF($D179=4,budget!J$16,IF($D179=5,budget!Q$16,IF($D179="","","error")))</f>
        <v>error</v>
      </c>
      <c r="R179" s="202"/>
      <c r="S179" s="204" t="str">
        <f>IF($D179=4,budget!I$16,IF($D179=5,budget!P$16,IF($D179="","","error")))</f>
        <v>error</v>
      </c>
      <c r="T179" s="187"/>
    </row>
    <row r="180" ht="18.75" customHeight="1">
      <c r="A180" s="177"/>
      <c r="B180" s="190" t="s">
        <v>101</v>
      </c>
      <c r="C180" s="181"/>
      <c r="D180" s="192">
        <v>0.0</v>
      </c>
      <c r="E180" s="183"/>
      <c r="F180" s="195" t="str">
        <f>IF($D180=4,ROUND(budget!$M$16,0),IF($D180=5,ROUND(budget!$T$16,0),IF($D180="","","error")))</f>
        <v>error</v>
      </c>
      <c r="G180" s="195" t="str">
        <f>IF($D180=4,ROUND(budget!$M$16,0),IF($D180=5,ROUND(budget!$T$16,0),IF($D180="","","error")))</f>
        <v>error</v>
      </c>
      <c r="H180" s="195" t="str">
        <f>IF($D180=4,ROUND(budget!$M$16,0),IF($D180=5,ROUND(budget!$T$16,0),IF($D180="","","error")))</f>
        <v>error</v>
      </c>
      <c r="I180" s="195" t="str">
        <f>IF($D180=4,ROUND(budget!$M$16,0),IF($D180=5,ROUND(budget!$T$16,0),IF($D180="","","error")))</f>
        <v>error</v>
      </c>
      <c r="J180" s="195" t="str">
        <f>IF($D180=4,ROUND(budget!$M$16,0),IF($D180=5,ROUND(budget!$T$16,0),IF($D180="","","error")))</f>
        <v>error</v>
      </c>
      <c r="K180" s="183"/>
      <c r="L180" s="183"/>
      <c r="M180" s="183"/>
      <c r="N180" s="184"/>
      <c r="O180" s="184"/>
      <c r="P180" s="200" t="str">
        <f>(IF($D180=4,budget!G$16,IF($D180=5,budget!N$16,IF($D180="","","error")))*D180)-O180</f>
        <v>#VALUE!</v>
      </c>
      <c r="Q180" s="200" t="str">
        <f>IF($D180=4,budget!J$16,IF($D180=5,budget!Q$16,IF($D180="","","error")))</f>
        <v>error</v>
      </c>
      <c r="R180" s="202"/>
      <c r="S180" s="204" t="str">
        <f>IF($D180=4,budget!I$16,IF($D180=5,budget!P$16,IF($D180="","","error")))</f>
        <v>error</v>
      </c>
      <c r="T180" s="187"/>
    </row>
    <row r="181" ht="18.75" customHeight="1">
      <c r="A181" s="177"/>
      <c r="B181" s="190" t="s">
        <v>102</v>
      </c>
      <c r="C181" s="181"/>
      <c r="D181" s="192">
        <v>0.0</v>
      </c>
      <c r="E181" s="183"/>
      <c r="F181" s="195" t="str">
        <f>IF($D181=4,ROUND(budget!$M$16,0),IF($D181=5,ROUND(budget!$T$16,0),IF($D181="","","error")))</f>
        <v>error</v>
      </c>
      <c r="G181" s="195" t="str">
        <f>IF($D181=4,ROUND(budget!$M$16,0),IF($D181=5,ROUND(budget!$T$16,0),IF($D181="","","error")))</f>
        <v>error</v>
      </c>
      <c r="H181" s="195" t="str">
        <f>IF($D181=4,ROUND(budget!$M$16,0),IF($D181=5,ROUND(budget!$T$16,0),IF($D181="","","error")))</f>
        <v>error</v>
      </c>
      <c r="I181" s="195" t="str">
        <f>IF($D181=4,ROUND(budget!$M$16,0),IF($D181=5,ROUND(budget!$T$16,0),IF($D181="","","error")))</f>
        <v>error</v>
      </c>
      <c r="J181" s="195" t="str">
        <f>IF($D181=4,ROUND(budget!$M$16,0),IF($D181=5,ROUND(budget!$T$16,0),IF($D181="","","error")))</f>
        <v>error</v>
      </c>
      <c r="K181" s="183"/>
      <c r="L181" s="183"/>
      <c r="M181" s="183"/>
      <c r="N181" s="184"/>
      <c r="O181" s="184"/>
      <c r="P181" s="200" t="str">
        <f>(IF($D181=4,budget!G$16,IF($D181=5,budget!N$16,IF($D181="","","error")))*D181)-O181</f>
        <v>#VALUE!</v>
      </c>
      <c r="Q181" s="200" t="str">
        <f>IF($D181=4,budget!J$16,IF($D181=5,budget!Q$16,IF($D181="","","error")))</f>
        <v>error</v>
      </c>
      <c r="R181" s="202"/>
      <c r="S181" s="204" t="str">
        <f>IF($D181=4,budget!I$16,IF($D181=5,budget!P$16,IF($D181="","","error")))</f>
        <v>error</v>
      </c>
      <c r="T181" s="187"/>
    </row>
    <row r="182" ht="18.75" customHeight="1">
      <c r="A182" s="177"/>
      <c r="B182" s="190" t="s">
        <v>103</v>
      </c>
      <c r="C182" s="181"/>
      <c r="D182" s="192">
        <v>0.0</v>
      </c>
      <c r="E182" s="183"/>
      <c r="F182" s="195" t="str">
        <f>IF($D182=4,ROUND(budget!$M$16,0),IF($D182=5,ROUND(budget!$T$16,0),IF($D182="","","error")))</f>
        <v>error</v>
      </c>
      <c r="G182" s="195" t="str">
        <f>IF($D182=4,ROUND(budget!$M$16,0),IF($D182=5,ROUND(budget!$T$16,0),IF($D182="","","error")))</f>
        <v>error</v>
      </c>
      <c r="H182" s="195" t="str">
        <f>IF($D182=4,ROUND(budget!$M$16,0),IF($D182=5,ROUND(budget!$T$16,0),IF($D182="","","error")))</f>
        <v>error</v>
      </c>
      <c r="I182" s="195" t="str">
        <f>IF($D182=4,ROUND(budget!$M$16,0),IF($D182=5,ROUND(budget!$T$16,0),IF($D182="","","error")))</f>
        <v>error</v>
      </c>
      <c r="J182" s="195" t="str">
        <f>IF($D182=4,ROUND(budget!$M$16,0),IF($D182=5,ROUND(budget!$T$16,0),IF($D182="","","error")))</f>
        <v>error</v>
      </c>
      <c r="K182" s="183"/>
      <c r="L182" s="183"/>
      <c r="M182" s="183"/>
      <c r="N182" s="184"/>
      <c r="O182" s="184"/>
      <c r="P182" s="200" t="str">
        <f>(IF($D182=4,budget!G$16,IF($D182=5,budget!N$16,IF($D182="","","error")))*D182)-O182</f>
        <v>#VALUE!</v>
      </c>
      <c r="Q182" s="200" t="str">
        <f>IF($D182=4,budget!J$16,IF($D182=5,budget!Q$16,IF($D182="","","error")))</f>
        <v>error</v>
      </c>
      <c r="R182" s="202"/>
      <c r="S182" s="204" t="str">
        <f>IF($D182=4,budget!I$16,IF($D182=5,budget!P$16,IF($D182="","","error")))</f>
        <v>error</v>
      </c>
      <c r="T182" s="187"/>
    </row>
    <row r="183" ht="18.75" customHeight="1">
      <c r="A183" s="177"/>
      <c r="B183" s="190" t="s">
        <v>104</v>
      </c>
      <c r="C183" s="181"/>
      <c r="D183" s="192">
        <v>0.0</v>
      </c>
      <c r="E183" s="183"/>
      <c r="F183" s="195" t="str">
        <f>IF($D183=4,ROUND(budget!$M$16,0),IF($D183=5,ROUND(budget!$T$16,0),IF($D183="","","error")))</f>
        <v>error</v>
      </c>
      <c r="G183" s="195" t="str">
        <f>IF($D183=4,ROUND(budget!$M$16,0),IF($D183=5,ROUND(budget!$T$16,0),IF($D183="","","error")))</f>
        <v>error</v>
      </c>
      <c r="H183" s="195" t="str">
        <f>IF($D183=4,ROUND(budget!$M$16,0),IF($D183=5,ROUND(budget!$T$16,0),IF($D183="","","error")))</f>
        <v>error</v>
      </c>
      <c r="I183" s="195" t="str">
        <f>IF($D183=4,ROUND(budget!$M$16,0),IF($D183=5,ROUND(budget!$T$16,0),IF($D183="","","error")))</f>
        <v>error</v>
      </c>
      <c r="J183" s="195" t="str">
        <f>IF($D183=4,ROUND(budget!$M$16,0),IF($D183=5,ROUND(budget!$T$16,0),IF($D183="","","error")))</f>
        <v>error</v>
      </c>
      <c r="K183" s="183"/>
      <c r="L183" s="183"/>
      <c r="M183" s="183"/>
      <c r="N183" s="184"/>
      <c r="O183" s="184"/>
      <c r="P183" s="200" t="str">
        <f>(IF($D183=4,budget!G$16,IF($D183=5,budget!N$16,IF($D183="","","error")))*D183)-O183</f>
        <v>#VALUE!</v>
      </c>
      <c r="Q183" s="200" t="str">
        <f>IF($D183=4,budget!J$16,IF($D183=5,budget!Q$16,IF($D183="","","error")))</f>
        <v>error</v>
      </c>
      <c r="R183" s="202"/>
      <c r="S183" s="204" t="str">
        <f>IF($D183=4,budget!I$16,IF($D183=5,budget!P$16,IF($D183="","","error")))</f>
        <v>error</v>
      </c>
      <c r="T183" s="187"/>
    </row>
    <row r="184" ht="18.75" customHeight="1">
      <c r="A184" s="177"/>
      <c r="B184" s="190" t="s">
        <v>105</v>
      </c>
      <c r="C184" s="181"/>
      <c r="D184" s="192">
        <v>0.0</v>
      </c>
      <c r="E184" s="183"/>
      <c r="F184" s="195" t="str">
        <f>IF($D184=4,ROUND(budget!$M$16,0),IF($D184=5,ROUND(budget!$T$16,0),IF($D184="","","error")))</f>
        <v>error</v>
      </c>
      <c r="G184" s="195" t="str">
        <f>IF($D184=4,ROUND(budget!$M$16,0),IF($D184=5,ROUND(budget!$T$16,0),IF($D184="","","error")))</f>
        <v>error</v>
      </c>
      <c r="H184" s="195" t="str">
        <f>IF($D184=4,ROUND(budget!$M$16,0),IF($D184=5,ROUND(budget!$T$16,0),IF($D184="","","error")))</f>
        <v>error</v>
      </c>
      <c r="I184" s="195" t="str">
        <f>IF($D184=4,ROUND(budget!$M$16,0),IF($D184=5,ROUND(budget!$T$16,0),IF($D184="","","error")))</f>
        <v>error</v>
      </c>
      <c r="J184" s="195" t="str">
        <f>IF($D184=4,ROUND(budget!$M$16,0),IF($D184=5,ROUND(budget!$T$16,0),IF($D184="","","error")))</f>
        <v>error</v>
      </c>
      <c r="K184" s="183"/>
      <c r="L184" s="183"/>
      <c r="M184" s="183"/>
      <c r="N184" s="184"/>
      <c r="O184" s="184"/>
      <c r="P184" s="200" t="str">
        <f>(IF($D184=4,budget!G$16,IF($D184=5,budget!N$16,IF($D184="","","error")))*D184)-O184</f>
        <v>#VALUE!</v>
      </c>
      <c r="Q184" s="200" t="str">
        <f>IF($D184=4,budget!J$16,IF($D184=5,budget!Q$16,IF($D184="","","error")))</f>
        <v>error</v>
      </c>
      <c r="R184" s="202"/>
      <c r="S184" s="204" t="str">
        <f>IF($D184=4,budget!I$16,IF($D184=5,budget!P$16,IF($D184="","","error")))</f>
        <v>error</v>
      </c>
      <c r="T184" s="187"/>
    </row>
    <row r="185" ht="18.75" customHeight="1">
      <c r="A185" s="177"/>
      <c r="B185" s="190" t="s">
        <v>106</v>
      </c>
      <c r="C185" s="181"/>
      <c r="D185" s="192">
        <v>0.0</v>
      </c>
      <c r="E185" s="183"/>
      <c r="F185" s="195" t="str">
        <f>IF($D185=4,ROUND(budget!$M$16,0),IF($D185=5,ROUND(budget!$T$16,0),IF($D185="","","error")))</f>
        <v>error</v>
      </c>
      <c r="G185" s="195" t="str">
        <f>IF($D185=4,ROUND(budget!$M$16,0),IF($D185=5,ROUND(budget!$T$16,0),IF($D185="","","error")))</f>
        <v>error</v>
      </c>
      <c r="H185" s="195" t="str">
        <f>IF($D185=4,ROUND(budget!$M$16,0),IF($D185=5,ROUND(budget!$T$16,0),IF($D185="","","error")))</f>
        <v>error</v>
      </c>
      <c r="I185" s="195" t="str">
        <f>IF($D185=4,ROUND(budget!$M$16,0),IF($D185=5,ROUND(budget!$T$16,0),IF($D185="","","error")))</f>
        <v>error</v>
      </c>
      <c r="J185" s="195" t="str">
        <f>IF($D185=4,ROUND(budget!$M$16,0),IF($D185=5,ROUND(budget!$T$16,0),IF($D185="","","error")))</f>
        <v>error</v>
      </c>
      <c r="K185" s="183"/>
      <c r="L185" s="183"/>
      <c r="M185" s="183"/>
      <c r="N185" s="184"/>
      <c r="O185" s="184"/>
      <c r="P185" s="200" t="str">
        <f>(IF($D185=4,budget!G$16,IF($D185=5,budget!N$16,IF($D185="","","error")))*D185)-O185</f>
        <v>#VALUE!</v>
      </c>
      <c r="Q185" s="200" t="str">
        <f>IF($D185=4,budget!J$16,IF($D185=5,budget!Q$16,IF($D185="","","error")))</f>
        <v>error</v>
      </c>
      <c r="R185" s="202"/>
      <c r="S185" s="204" t="str">
        <f>IF($D185=4,budget!I$16,IF($D185=5,budget!P$16,IF($D185="","","error")))</f>
        <v>error</v>
      </c>
      <c r="T185" s="187"/>
    </row>
    <row r="186" ht="18.75" customHeight="1">
      <c r="A186" s="177"/>
      <c r="B186" s="190" t="s">
        <v>79</v>
      </c>
      <c r="C186" s="181"/>
      <c r="D186" s="215"/>
      <c r="E186" s="183"/>
      <c r="F186" s="195" t="str">
        <f>IF($D186=4,ROUND(budget!$M$16,0),IF($D186=5,ROUND(budget!$T$16,0),IF($D186="","","error")))</f>
        <v/>
      </c>
      <c r="G186" s="195" t="str">
        <f>IF($D186=4,ROUND(budget!$M$16,0),IF($D186=5,ROUND(budget!$T$16,0),IF($D186="","","error")))</f>
        <v/>
      </c>
      <c r="H186" s="195"/>
      <c r="I186" s="195" t="str">
        <f>IF($D186=4,ROUND(budget!$M$16,0),IF($D186=5,ROUND(budget!$T$16,0),IF($D186="","","error")))</f>
        <v/>
      </c>
      <c r="J186" s="195" t="str">
        <f>IF($D186=4,ROUND(budget!$M$16,0),IF($D186=5,ROUND(budget!$T$16,0),IF($D186="","","error")))</f>
        <v/>
      </c>
      <c r="K186" s="183"/>
      <c r="L186" s="183"/>
      <c r="M186" s="183"/>
      <c r="N186" s="184"/>
      <c r="O186" s="184"/>
      <c r="P186" s="202"/>
      <c r="Q186" s="200" t="str">
        <f>IF($D186=4,budget!J$16,IF($D186=5,budget!Q$16,IF($D186="","","error")))</f>
        <v/>
      </c>
      <c r="R186" s="202"/>
      <c r="S186" s="204" t="str">
        <f>IF($D186=4,budget!I$16,IF($D186=5,budget!P$16,IF($D186="","","error")))</f>
        <v/>
      </c>
      <c r="T186" s="187"/>
    </row>
    <row r="187" ht="18.75" customHeight="1">
      <c r="A187" s="177"/>
      <c r="B187" s="190" t="s">
        <v>90</v>
      </c>
      <c r="C187" s="181"/>
      <c r="D187" s="215"/>
      <c r="E187" s="183"/>
      <c r="F187" s="195" t="str">
        <f>IF($D187=4,ROUND(budget!$M$16,0),IF($D187=5,ROUND(budget!$T$16,0),IF($D187="","","error")))</f>
        <v/>
      </c>
      <c r="G187" s="195" t="str">
        <f>IF($D187=4,ROUND(budget!$M$16,0),IF($D187=5,ROUND(budget!$T$16,0),IF($D187="","","error")))</f>
        <v/>
      </c>
      <c r="H187" s="195"/>
      <c r="I187" s="195" t="str">
        <f>IF($D187=4,ROUND(budget!$M$16,0),IF($D187=5,ROUND(budget!$T$16,0),IF($D187="","","error")))</f>
        <v/>
      </c>
      <c r="J187" s="195" t="str">
        <f>IF($D187=4,ROUND(budget!$M$16,0),IF($D187=5,ROUND(budget!$T$16,0),IF($D187="","","error")))</f>
        <v/>
      </c>
      <c r="K187" s="183"/>
      <c r="L187" s="183"/>
      <c r="M187" s="183"/>
      <c r="N187" s="184"/>
      <c r="O187" s="184"/>
      <c r="P187" s="202"/>
      <c r="Q187" s="200" t="str">
        <f>IF($D187=4,budget!J$16,IF($D187=5,budget!Q$16,IF($D187="","","error")))</f>
        <v/>
      </c>
      <c r="R187" s="202"/>
      <c r="S187" s="204" t="str">
        <f>IF($D187=4,budget!I$16,IF($D187=5,budget!P$16,IF($D187="","","error")))</f>
        <v/>
      </c>
      <c r="T187" s="187"/>
    </row>
    <row r="188" ht="18.75" customHeight="1">
      <c r="A188" s="177"/>
      <c r="B188" s="190" t="s">
        <v>94</v>
      </c>
      <c r="C188" s="181"/>
      <c r="D188" s="215"/>
      <c r="E188" s="183"/>
      <c r="F188" s="195" t="str">
        <f>IF($D188=4,ROUND(budget!$M$16,0),IF($D188=5,ROUND(budget!$T$16,0),IF($D188="","","error")))</f>
        <v/>
      </c>
      <c r="G188" s="195" t="str">
        <f>IF($D188=4,ROUND(budget!$M$16,0),IF($D188=5,ROUND(budget!$T$16,0),IF($D188="","","error")))</f>
        <v/>
      </c>
      <c r="H188" s="195"/>
      <c r="I188" s="195" t="str">
        <f>IF($D188=4,ROUND(budget!$M$16,0),IF($D188=5,ROUND(budget!$T$16,0),IF($D188="","","error")))</f>
        <v/>
      </c>
      <c r="J188" s="195" t="str">
        <f>IF($D188=4,ROUND(budget!$M$16,0),IF($D188=5,ROUND(budget!$T$16,0),IF($D188="","","error")))</f>
        <v/>
      </c>
      <c r="K188" s="183"/>
      <c r="L188" s="183"/>
      <c r="M188" s="183"/>
      <c r="N188" s="184"/>
      <c r="O188" s="184"/>
      <c r="P188" s="202"/>
      <c r="Q188" s="200" t="str">
        <f>IF($D188=4,budget!J$16,IF($D188=5,budget!Q$16,IF($D188="","","error")))</f>
        <v/>
      </c>
      <c r="R188" s="202"/>
      <c r="S188" s="204" t="str">
        <f>IF($D188=4,budget!I$16,IF($D188=5,budget!P$16,IF($D188="","","error")))</f>
        <v/>
      </c>
      <c r="T188" s="187"/>
    </row>
    <row r="189" ht="18.75" customHeight="1">
      <c r="A189" s="177"/>
      <c r="B189" s="190" t="s">
        <v>97</v>
      </c>
      <c r="C189" s="181"/>
      <c r="D189" s="215"/>
      <c r="E189" s="183"/>
      <c r="F189" s="195" t="str">
        <f>IF($D189=4,ROUND(budget!$M$16,0),IF($D189=5,ROUND(budget!$T$16,0),IF($D189="","","error")))</f>
        <v/>
      </c>
      <c r="G189" s="195" t="str">
        <f>IF($D189=4,ROUND(budget!$M$16,0),IF($D189=5,ROUND(budget!$T$16,0),IF($D189="","","error")))</f>
        <v/>
      </c>
      <c r="H189" s="195"/>
      <c r="I189" s="195" t="str">
        <f>IF($D189=4,ROUND(budget!$M$16,0),IF($D189=5,ROUND(budget!$T$16,0),IF($D189="","","error")))</f>
        <v/>
      </c>
      <c r="J189" s="195" t="str">
        <f>IF($D189=4,ROUND(budget!$M$16,0),IF($D189=5,ROUND(budget!$T$16,0),IF($D189="","","error")))</f>
        <v/>
      </c>
      <c r="K189" s="183"/>
      <c r="L189" s="183"/>
      <c r="M189" s="183"/>
      <c r="N189" s="184"/>
      <c r="O189" s="184"/>
      <c r="P189" s="202"/>
      <c r="Q189" s="200" t="str">
        <f>IF($D189=4,budget!J$16,IF($D189=5,budget!Q$16,IF($D189="","","error")))</f>
        <v/>
      </c>
      <c r="R189" s="202"/>
      <c r="S189" s="204" t="str">
        <f>IF($D189=4,budget!I$16,IF($D189=5,budget!P$16,IF($D189="","","error")))</f>
        <v/>
      </c>
      <c r="T189" s="187"/>
    </row>
    <row r="190" ht="19.5" customHeight="1">
      <c r="A190" s="177"/>
      <c r="B190" s="216"/>
      <c r="C190" s="181"/>
      <c r="D190" s="215"/>
      <c r="E190" s="183"/>
      <c r="F190" s="195" t="str">
        <f>IF($D190=4,ROUND(budget!$M$16,0),IF($D190=5,ROUND(budget!$T$16,0),IF($D190="","","error")))</f>
        <v/>
      </c>
      <c r="G190" s="195" t="str">
        <f>IF($D190=4,ROUND(budget!$M$16,0),IF($D190=5,ROUND(budget!$T$16,0),IF($D190="","","error")))</f>
        <v/>
      </c>
      <c r="H190" s="195"/>
      <c r="I190" s="195" t="str">
        <f>IF($D190=4,ROUND(budget!$M$16,0),IF($D190=5,ROUND(budget!$T$16,0),IF($D190="","","error")))</f>
        <v/>
      </c>
      <c r="J190" s="195" t="str">
        <f>IF($D190=4,ROUND(budget!$M$16,0),IF($D190=5,ROUND(budget!$T$16,0),IF($D190="","","error")))</f>
        <v/>
      </c>
      <c r="K190" s="183"/>
      <c r="L190" s="183"/>
      <c r="M190" s="183"/>
      <c r="N190" s="184"/>
      <c r="O190" s="184"/>
      <c r="P190" s="202"/>
      <c r="Q190" s="200" t="str">
        <f>IF($D190=4,budget!J$16,IF($D190=5,budget!Q$16,IF($D190="","","error")))</f>
        <v/>
      </c>
      <c r="R190" s="202"/>
      <c r="S190" s="204" t="str">
        <f>IF($D190=4,budget!I$16,IF($D190=5,budget!P$16,IF($D190="","","error")))</f>
        <v/>
      </c>
      <c r="T190" s="187"/>
      <c r="U190" s="30"/>
    </row>
    <row r="191" ht="27.0" customHeight="1">
      <c r="A191" s="177"/>
      <c r="B191" s="179" t="s">
        <v>107</v>
      </c>
      <c r="C191" s="181"/>
      <c r="D191" s="181"/>
      <c r="E191" s="217" t="str">
        <f>E171-SUM(E172:E190)</f>
        <v>0</v>
      </c>
      <c r="F191" s="195" t="str">
        <f t="shared" ref="F191:J191" si="7">F171-SUM.LEGACY(F172:F190)</f>
        <v>#VALUE!</v>
      </c>
      <c r="G191" s="195" t="str">
        <f t="shared" si="7"/>
        <v>#VALUE!</v>
      </c>
      <c r="H191" s="195" t="str">
        <f t="shared" si="7"/>
        <v>#VALUE!</v>
      </c>
      <c r="I191" s="195" t="str">
        <f t="shared" si="7"/>
        <v>#VALUE!</v>
      </c>
      <c r="J191" s="195" t="str">
        <f t="shared" si="7"/>
        <v>#VALUE!</v>
      </c>
      <c r="K191" s="217" t="str">
        <f>K171-SUM(K172:K190)</f>
        <v>0</v>
      </c>
      <c r="L191" s="183"/>
      <c r="M191" s="217" t="str">
        <f t="shared" ref="M191:P191" si="8">M171-SUM(M172:M190)</f>
        <v>0</v>
      </c>
      <c r="N191" s="218" t="str">
        <f t="shared" si="8"/>
        <v>0</v>
      </c>
      <c r="O191" s="218" t="str">
        <f t="shared" si="8"/>
        <v>0</v>
      </c>
      <c r="P191" s="218" t="str">
        <f t="shared" si="8"/>
        <v>#VALUE!</v>
      </c>
      <c r="Q191" s="219" t="str">
        <f>Q171-SUM.LEGACY(Q172:Q190)</f>
        <v>#VALUE!</v>
      </c>
      <c r="R191" s="219" t="str">
        <f>R171-SUM(R172:R190)</f>
        <v>0</v>
      </c>
      <c r="S191" s="220" t="str">
        <f>S171-SUM.LEGACY(S172:S190)</f>
        <v>#VALUE!</v>
      </c>
      <c r="T191" s="221" t="str">
        <f>T171-SUM(T172:T190)</f>
        <v>0.00</v>
      </c>
      <c r="U191" s="92"/>
    </row>
    <row r="192" ht="15.0" customHeight="1"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222"/>
      <c r="U192" s="8"/>
    </row>
    <row r="193" ht="15.0" customHeight="1">
      <c r="O193" s="223" t="s">
        <v>108</v>
      </c>
      <c r="T193" s="224"/>
    </row>
    <row r="194" ht="15.0" customHeight="1">
      <c r="O194" s="225" t="s">
        <v>109</v>
      </c>
      <c r="T194" s="224"/>
    </row>
    <row r="195" ht="15.0" customHeight="1">
      <c r="T195" s="224"/>
    </row>
    <row r="196" ht="15.0" customHeight="1">
      <c r="T196" s="224"/>
    </row>
  </sheetData>
  <conditionalFormatting sqref="N191:T191">
    <cfRule type="cellIs" dxfId="0" priority="1" operator="greaterThan">
      <formula>0</formula>
    </cfRule>
  </conditionalFormatting>
  <conditionalFormatting sqref="D5:D170">
    <cfRule type="cellIs" dxfId="1" priority="2" operator="notEqual">
      <formula/>
    </cfRule>
  </conditionalFormatting>
  <conditionalFormatting sqref="E191:M191">
    <cfRule type="cellIs" dxfId="0" priority="3" operator="lessThan">
      <formula>0</formula>
    </cfRule>
  </conditionalFormatting>
  <conditionalFormatting sqref="F172:T190">
    <cfRule type="cellIs" dxfId="2" priority="4" operator="between">
      <formula>-10000</formula>
      <formula>-0.001</formula>
    </cfRule>
  </conditionalFormatting>
  <drawing r:id="rId1"/>
</worksheet>
</file>