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'Sheet1'!$B$1:$U$22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<sst xmlns="http://schemas.openxmlformats.org/spreadsheetml/2006/main" count="194" uniqueCount="147">
  <si>
    <t>No.</t>
  </si>
  <si>
    <t>Owner</t>
  </si>
  <si>
    <t>Other teams involved</t>
  </si>
  <si>
    <t>Rating</t>
  </si>
  <si>
    <t>Mitigation</t>
  </si>
  <si>
    <t>All</t>
  </si>
  <si>
    <t>Premises unusable due to (eg) fire, flood, explosion</t>
  </si>
  <si>
    <t>Financial</t>
  </si>
  <si>
    <t>Category</t>
  </si>
  <si>
    <t>Description of risk</t>
  </si>
  <si>
    <t>Chair/Finance team</t>
  </si>
  <si>
    <t>Petty cash discrepancies</t>
  </si>
  <si>
    <t>Qualified audit report due to poor record keeping</t>
  </si>
  <si>
    <t>Chair/finance team</t>
  </si>
  <si>
    <t>None</t>
  </si>
  <si>
    <t>Audit reveals discrepancies, incomplete records, inaccurate data</t>
  </si>
  <si>
    <t>Maintain oversight of system use, through routine reconciliations.</t>
  </si>
  <si>
    <t>at least 2x p.a.</t>
  </si>
  <si>
    <t>quarterly</t>
  </si>
  <si>
    <t>Action to be taken now</t>
  </si>
  <si>
    <t>Unauthorised bank transactions, credit card fraud</t>
  </si>
  <si>
    <t>Discrepancies in shop cash box, loss of cash from dana bowl</t>
  </si>
  <si>
    <t>Chair</t>
  </si>
  <si>
    <t>Standing Orders cancelled, room hire reduced, classes not fully subscribed</t>
  </si>
  <si>
    <t>Centre manager/Healing Rooms manager</t>
  </si>
  <si>
    <t>Alarms activated, notification from police,staff members, public</t>
  </si>
  <si>
    <t>Quarterly</t>
  </si>
  <si>
    <t>Early warning from finance team, will enable speedy response eg fundraising activities, letter to all friends etc.</t>
  </si>
  <si>
    <t>Monthly</t>
  </si>
  <si>
    <t>Trigger</t>
  </si>
  <si>
    <t>Reputational</t>
  </si>
  <si>
    <t>Operational</t>
  </si>
  <si>
    <t>Failure to comply with all appropriate legislation</t>
  </si>
  <si>
    <t>Chair/Treasurer</t>
  </si>
  <si>
    <t>Most likely issues could be HMRC, DWP, HSE, notifying failure to meet reporting/payment timetables. Others possibly equal opps, disability etc.</t>
  </si>
  <si>
    <t>Negative comments on social media and elsewhere concerning ethical behaviour of centre 'members'</t>
  </si>
  <si>
    <t>Chair/Trustees</t>
  </si>
  <si>
    <t>Negative publicity for centre and/or individuals connected with centre</t>
  </si>
  <si>
    <t>Open communication between order members, visitors, friends. Clear about adherence to ethical precepts. Prepared to take action to block -ve comments on social media -justifiable?</t>
  </si>
  <si>
    <t>Review frequency</t>
  </si>
  <si>
    <t>Financial skills/training inadequate, leading to inaccurate recording of data</t>
  </si>
  <si>
    <t>Increase frequency of banking. Make sure cash tin is held securely out of public gaze.</t>
  </si>
  <si>
    <t>Members to contribute to central response to any negative publicity. Review issues that could possibly give rise to negative comment.</t>
  </si>
  <si>
    <t>Centre/member fails to act on duty of care issues where vulnerable people are concerned, resulting in potential harm to individual.</t>
  </si>
  <si>
    <t>Annual</t>
  </si>
  <si>
    <t>Financial discrepancies as a result of internal and/or external action</t>
  </si>
  <si>
    <t>Loss/reduction of one or more streams of funding</t>
  </si>
  <si>
    <t>IT failure leading to loss of financial &amp; other  data</t>
  </si>
  <si>
    <t>Centre becomes aware of problems where person has mental/physical health issues of which they were not previously aware.</t>
  </si>
  <si>
    <t xml:space="preserve"> Decide on policy re: vulnerable people. Encourage increased awareness of potential issues. Set up emergency procedure in the event of potentially dangerous situation arising.</t>
  </si>
  <si>
    <t>Already in place</t>
  </si>
  <si>
    <r>
      <t>Probability</t>
    </r>
    <r>
      <rPr>
        <sz val="14"/>
        <rFont val="Verdana"/>
        <family val="2"/>
      </rPr>
      <t xml:space="preserve"> (1: no prob, 10: certain)</t>
    </r>
  </si>
  <si>
    <r>
      <t>Impact</t>
    </r>
    <r>
      <rPr>
        <sz val="14"/>
        <rFont val="Verdana"/>
        <family val="2"/>
      </rPr>
      <t xml:space="preserve"> (1:no impact, 10: catastrophic) </t>
    </r>
  </si>
  <si>
    <t xml:space="preserve">Banking frequency deemed to be adequate. </t>
  </si>
  <si>
    <t>Decide on policy re: vulnerable people.Check all staff and rooms practitioners are aware of potential risk.</t>
  </si>
  <si>
    <t>2 members of team have access to Paxton - 1 stillundergoing training</t>
  </si>
  <si>
    <t>See above. New budget guidance being rolled out to team</t>
  </si>
  <si>
    <t>Automatic checker established.</t>
  </si>
  <si>
    <t>Part of monthly finance report</t>
  </si>
  <si>
    <t>Treasurer receives regular updates - shares key issues with trustees/finance</t>
  </si>
  <si>
    <t>No issues have arisen during the period under review</t>
  </si>
  <si>
    <t>Silajala does initial check. Achalavira checks again when reconciling. Both to initial statement</t>
  </si>
  <si>
    <t>Induction carried out for new and existing staff. See procedure below</t>
  </si>
  <si>
    <t>No potentially disastrous events have taken place during the period.</t>
  </si>
  <si>
    <t>No action taken on this as yet.</t>
  </si>
  <si>
    <t>Review Jun 2014</t>
  </si>
  <si>
    <t>Review Feb 2016</t>
  </si>
  <si>
    <r>
      <t xml:space="preserve">Regular bank and CC statement reconciliations to flag issues early. (At least monthly). </t>
    </r>
    <r>
      <rPr>
        <sz val="12"/>
        <color indexed="30"/>
        <rFont val="Verdana"/>
        <family val="2"/>
      </rPr>
      <t>No further frauds detected to date</t>
    </r>
  </si>
  <si>
    <t>Review quarterly</t>
  </si>
  <si>
    <t>PC procedure understood by team. Only team tohave access to PC tin.</t>
  </si>
  <si>
    <t>No further action required beyond current process.</t>
  </si>
  <si>
    <t xml:space="preserve"> Bookshop cash transferred to safe regularly.  Dana bowl now has less in it as people use DD more, but still risk of money being taken out.</t>
  </si>
  <si>
    <t>This needs to be done by end of Summer - ? During August</t>
  </si>
  <si>
    <t>Treasurer to work with  team to ensure that at least 1 other person understands and can use Paxton</t>
  </si>
  <si>
    <t>Ensure staff have  training in system use</t>
  </si>
  <si>
    <t xml:space="preserve">See above - in addition to personal training, use of internal manual and online training. </t>
  </si>
  <si>
    <t>Ensure use of up to date software, virus checking.  Back up data off site. Use cloud technology.</t>
  </si>
  <si>
    <t>Formal record kept of when virus checker needs updating. All team to know and apply backup procedure.</t>
  </si>
  <si>
    <t>Awaiting Will to come and review systems and make recommendations for improving security and effectiveness</t>
  </si>
  <si>
    <t xml:space="preserve">Chair alerted regularly via monthly reports. </t>
  </si>
  <si>
    <t>Chair alerted via monthly reports</t>
  </si>
  <si>
    <t>No further action required beyond what is already in place</t>
  </si>
  <si>
    <t>Consider current security measures - ?adequate</t>
  </si>
  <si>
    <t>Residual P/I risk</t>
  </si>
  <si>
    <t>Visible signs of damage or alert from (eg) police or public.</t>
  </si>
  <si>
    <t>Consider current security measures - ?adequate. New building layout may reduce this risk further</t>
  </si>
  <si>
    <t>Karunavapi to check schedules for alarm and PAT testing. Fire equipment checked and any recommendations implemented.</t>
  </si>
  <si>
    <t>All alarms fully functioning. Disaster recovery plan in place - alternative premises, IT back up, communication chain plan etc.</t>
  </si>
  <si>
    <t>Team believes that current system would be adequate should this risk materialise.</t>
  </si>
  <si>
    <t xml:space="preserve">Sign up for alerts from HMRC, charity commission, charity groups. Ensure that all relevant changes are noted and acted on.  </t>
  </si>
  <si>
    <t>On going</t>
  </si>
  <si>
    <t>Already signed up for hmrc, cc. ? Any others</t>
  </si>
  <si>
    <t>Existing action deemed adequate</t>
  </si>
  <si>
    <t>Policy in progress</t>
  </si>
  <si>
    <t>All team members to write up details of their activities by end of Summer</t>
  </si>
  <si>
    <t>Lax security results in damage to premises and/or financial loss</t>
  </si>
  <si>
    <t>Chair/centre manager</t>
  </si>
  <si>
    <t>Incomplete record of key holders. Inappropriate assignment of keys</t>
  </si>
  <si>
    <t>Identify all key holders. Do they all need keys? Get keys returned and securely locked away.</t>
  </si>
  <si>
    <t>Review key holder list.</t>
  </si>
  <si>
    <t>Likely that new building security (key pad) will reduce this problem further.</t>
  </si>
  <si>
    <t>Consider current security measures - ?adequate. Potential problem with open access to back of building.</t>
  </si>
  <si>
    <t>Health &amp; Safety</t>
  </si>
  <si>
    <t>Team</t>
  </si>
  <si>
    <t>eg. Person injured by hatch door being inadequately secured, or tripping on stairs</t>
  </si>
  <si>
    <t>Notice on hatch re: safe handling. Ensure team member present when using hatch.</t>
  </si>
  <si>
    <t>half yearly</t>
  </si>
  <si>
    <t>Review Feb 2018</t>
  </si>
  <si>
    <r>
      <t>JH completes reconcilation weekly.</t>
    </r>
    <r>
      <rPr>
        <b/>
        <sz val="12"/>
        <color indexed="30"/>
        <rFont val="Verdana"/>
        <family val="2"/>
      </rPr>
      <t xml:space="preserve"> </t>
    </r>
    <r>
      <rPr>
        <sz val="12"/>
        <color indexed="30"/>
        <rFont val="Verdana"/>
        <family val="2"/>
      </rPr>
      <t>Would be useful to have back up person trained to do this work.</t>
    </r>
  </si>
  <si>
    <t>Still need back up person trained to do this</t>
  </si>
  <si>
    <t>Amount of petty cash reduced to max of £100. No. of times used very much reduced.</t>
  </si>
  <si>
    <t>1 person now trained in some elements of Paxton. Further training required</t>
  </si>
  <si>
    <t>Ensure all team members have written up key procedures and make available to rest of team.</t>
  </si>
  <si>
    <t>Appointed professional IT company to manage hardware and software including virus checking, data back up, cloud management.</t>
  </si>
  <si>
    <t>Active fundraising programme to be set up to make funds available for L/T plans</t>
  </si>
  <si>
    <t>Failure to comply with all relevant H &amp; S legislation</t>
  </si>
  <si>
    <t>Conduct H &amp; S review. Implement all recommended changes</t>
  </si>
  <si>
    <t>Run training for staff to ensure increased awareness of risks</t>
  </si>
  <si>
    <t>New H &amp; S programme being updated</t>
  </si>
  <si>
    <t>Liaise with Central Triratna to ensure we're aware of what is being done elsewhere and introduce here</t>
  </si>
  <si>
    <t>Banking done weekly</t>
  </si>
  <si>
    <t>Guidance written and at least 1 person trained</t>
  </si>
  <si>
    <t>Still needs to be done. BY Summer 2018</t>
  </si>
  <si>
    <t>Loss or L/T absence of one or more key team members results in operational failure.</t>
  </si>
  <si>
    <t>Admin kula to check schedules for alarm, fire equpt &amp; PAT testing. Recommendations implemented.</t>
  </si>
  <si>
    <t>0 - 20</t>
  </si>
  <si>
    <t>21-30</t>
  </si>
  <si>
    <t>31+</t>
  </si>
  <si>
    <t>Failure to adhere to current safeguarding legislation concerning adults &amp; children</t>
  </si>
  <si>
    <t>Still not done.  Stand in staff to be identified and trained by Autumn 2018</t>
  </si>
  <si>
    <t>Inspection reveals failure to apply GDPR adequately</t>
  </si>
  <si>
    <t>Personal information is found to be insecurely held</t>
  </si>
  <si>
    <t>Ensure that all personal data is identified and held securely - method to be determined</t>
  </si>
  <si>
    <t>Review Feb 2019</t>
  </si>
  <si>
    <t>2 people being trained in using Paxton</t>
  </si>
  <si>
    <t>2 people being trained in use of Paxton</t>
  </si>
  <si>
    <t>No further action required</t>
  </si>
  <si>
    <t>Malicious behaviour resulting in significant damage to building/surroundings</t>
  </si>
  <si>
    <t>Money transferred to safe every day, limiting the amount of cash in the dana bowl</t>
  </si>
  <si>
    <t>Guidance produced and 1 other person now can use the system</t>
  </si>
  <si>
    <t>Unable to pay bills, produce reports, pay salaries, run classes etc, maintain buidling etc</t>
  </si>
  <si>
    <t xml:space="preserve">Still being reviewed </t>
  </si>
  <si>
    <t>Negative report from a Charity Commission review</t>
  </si>
  <si>
    <t>Trustees have not met their obligations re: oversight and management</t>
  </si>
  <si>
    <t>Training for new trustees and updates for existing. Ensure all have CC guidelines on Trustees responsibilities</t>
  </si>
  <si>
    <t>Half yearly</t>
  </si>
  <si>
    <t>New item in 2019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</si>
</sst>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color indexed="10"/>
      <name val="Verdana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b/>
      <sz val="12"/>
      <color indexed="3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Verdana"/>
      <family val="2"/>
    </font>
    <font>
      <b/>
      <sz val="12"/>
      <color rgb="FF0070C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35" borderId="22" xfId="0" applyFont="1" applyFill="1" applyBorder="1" applyAlignment="1" quotePrefix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left" wrapText="1"/>
    </xf>
    <xf numFmtId="0" fontId="45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45" fillId="0" borderId="27" xfId="0" applyFont="1" applyBorder="1" applyAlignment="1">
      <alignment wrapText="1"/>
    </xf>
    <xf numFmtId="0" fontId="2" fillId="0" borderId="29" xfId="0" applyFont="1" applyBorder="1" applyAlignment="1">
      <alignment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wrapText="1"/>
    </xf>
    <xf numFmtId="0" fontId="45" fillId="23" borderId="20" xfId="0" applyFont="1" applyFill="1" applyBorder="1" applyAlignment="1" quotePrefix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23" borderId="22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left"/>
    </xf>
    <xf numFmtId="0" fontId="1" fillId="23" borderId="0" xfId="0" applyFont="1" applyFill="1" applyAlignment="1">
      <alignment wrapText="1"/>
    </xf>
    <xf numFmtId="0" fontId="1" fillId="34" borderId="0" xfId="0" applyFont="1" applyFill="1" applyAlignment="1">
      <alignment horizontal="center"/>
    </xf>
    <xf numFmtId="0" fontId="2" fillId="23" borderId="22" xfId="0" applyFont="1" applyFill="1" applyBorder="1" applyAlignment="1" quotePrefix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 quotePrefix="1">
      <alignment horizontal="center" vertical="center" wrapText="1"/>
    </xf>
    <xf numFmtId="0" fontId="45" fillId="2" borderId="22" xfId="0" applyFont="1" applyFill="1" applyBorder="1" applyAlignment="1" quotePrefix="1">
      <alignment horizontal="center" vertical="center" wrapText="1"/>
    </xf>
    <xf numFmtId="0" fontId="45" fillId="2" borderId="20" xfId="0" applyFont="1" applyFill="1" applyBorder="1" applyAlignment="1" quotePrefix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2" fillId="23" borderId="21" xfId="0" applyFont="1" applyFill="1" applyBorder="1" applyAlignment="1">
      <alignment horizontal="center" vertical="center" wrapText="1"/>
    </xf>
    <xf numFmtId="0" fontId="2" fillId="23" borderId="27" xfId="0" applyFont="1" applyFill="1" applyBorder="1" applyAlignment="1">
      <alignment horizontal="center" vertical="center" wrapText="1"/>
    </xf>
    <xf numFmtId="0" fontId="45" fillId="23" borderId="22" xfId="0" applyFont="1" applyFill="1" applyBorder="1" applyAlignment="1" quotePrefix="1">
      <alignment horizontal="center" vertical="center" wrapText="1"/>
    </xf>
    <xf numFmtId="0" fontId="45" fillId="23" borderId="20" xfId="0" applyFont="1" applyFill="1" applyBorder="1" applyAlignment="1" quotePrefix="1">
      <alignment horizontal="center" vertical="center"/>
    </xf>
    <xf numFmtId="0" fontId="45" fillId="23" borderId="22" xfId="0" applyFont="1" applyFill="1" applyBorder="1" applyAlignment="1" quotePrefix="1">
      <alignment horizontal="center" vertical="center"/>
    </xf>
    <xf numFmtId="0" fontId="2" fillId="23" borderId="2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45" fillId="34" borderId="22" xfId="0" applyFont="1" applyFill="1" applyBorder="1" applyAlignment="1" quotePrefix="1">
      <alignment horizontal="center" vertical="center"/>
    </xf>
    <xf numFmtId="1" fontId="45" fillId="2" borderId="21" xfId="0" applyNumberFormat="1" applyFont="1" applyFill="1" applyBorder="1" applyAlignment="1" quotePrefix="1">
      <alignment horizontal="center" vertical="center" wrapText="1"/>
    </xf>
    <xf numFmtId="1" fontId="2" fillId="2" borderId="22" xfId="0" applyNumberFormat="1" applyFont="1" applyFill="1" applyBorder="1" applyAlignment="1" quotePrefix="1">
      <alignment horizontal="center" vertical="center" wrapText="1"/>
    </xf>
    <xf numFmtId="1" fontId="45" fillId="2" borderId="22" xfId="0" applyNumberFormat="1" applyFont="1" applyFill="1" applyBorder="1" applyAlignment="1" quotePrefix="1">
      <alignment horizontal="center" vertical="center" wrapText="1"/>
    </xf>
    <xf numFmtId="1" fontId="45" fillId="23" borderId="22" xfId="0" applyNumberFormat="1" applyFont="1" applyFill="1" applyBorder="1" applyAlignment="1" quotePrefix="1">
      <alignment horizontal="center" vertical="center" wrapText="1"/>
    </xf>
    <xf numFmtId="1" fontId="45" fillId="23" borderId="20" xfId="0" applyNumberFormat="1" applyFont="1" applyFill="1" applyBorder="1" applyAlignment="1" quotePrefix="1">
      <alignment horizontal="center" vertical="center" wrapText="1"/>
    </xf>
    <xf numFmtId="1" fontId="2" fillId="23" borderId="22" xfId="0" applyNumberFormat="1" applyFont="1" applyFill="1" applyBorder="1" applyAlignment="1" quotePrefix="1">
      <alignment horizontal="center" vertical="center" wrapText="1"/>
    </xf>
    <xf numFmtId="1" fontId="45" fillId="23" borderId="20" xfId="0" applyNumberFormat="1" applyFont="1" applyFill="1" applyBorder="1" applyAlignment="1" quotePrefix="1">
      <alignment horizontal="center" vertical="center"/>
    </xf>
    <xf numFmtId="1" fontId="45" fillId="23" borderId="22" xfId="0" applyNumberFormat="1" applyFont="1" applyFill="1" applyBorder="1" applyAlignment="1" quotePrefix="1">
      <alignment horizontal="center" vertical="center"/>
    </xf>
    <xf numFmtId="1" fontId="45" fillId="2" borderId="20" xfId="0" applyNumberFormat="1" applyFont="1" applyFill="1" applyBorder="1" applyAlignment="1" quotePrefix="1">
      <alignment horizontal="center" vertical="center"/>
    </xf>
    <xf numFmtId="1" fontId="2" fillId="2" borderId="20" xfId="0" applyNumberFormat="1" applyFont="1" applyFill="1" applyBorder="1" applyAlignment="1" quotePrefix="1">
      <alignment horizontal="center" vertical="center"/>
    </xf>
    <xf numFmtId="0" fontId="1" fillId="36" borderId="12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left" vertical="center" wrapText="1"/>
    </xf>
    <xf numFmtId="0" fontId="7" fillId="36" borderId="18" xfId="0" applyFont="1" applyFill="1" applyBorder="1" applyAlignment="1">
      <alignment horizontal="left" wrapText="1"/>
    </xf>
    <xf numFmtId="0" fontId="2" fillId="36" borderId="0" xfId="0" applyFont="1" applyFill="1" applyAlignment="1">
      <alignment/>
    </xf>
    <xf numFmtId="0" fontId="2" fillId="36" borderId="27" xfId="0" applyFont="1" applyFill="1" applyBorder="1" applyAlignment="1">
      <alignment wrapText="1"/>
    </xf>
    <xf numFmtId="0" fontId="45" fillId="36" borderId="30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36" borderId="24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5" fillId="36" borderId="15" xfId="0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0" fontId="45" fillId="37" borderId="20" xfId="0" applyFont="1" applyFill="1" applyBorder="1" applyAlignment="1">
      <alignment horizontal="center" vertical="center"/>
    </xf>
    <xf numFmtId="0" fontId="45" fillId="37" borderId="20" xfId="0" applyFont="1" applyFill="1" applyBorder="1" applyAlignment="1">
      <alignment horizontal="left" vertical="center" wrapText="1"/>
    </xf>
    <xf numFmtId="0" fontId="45" fillId="37" borderId="17" xfId="0" applyFont="1" applyFill="1" applyBorder="1" applyAlignment="1">
      <alignment horizontal="center" vertical="center"/>
    </xf>
    <xf numFmtId="0" fontId="45" fillId="37" borderId="16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left" wrapText="1"/>
    </xf>
    <xf numFmtId="0" fontId="2" fillId="37" borderId="0" xfId="0" applyFont="1" applyFill="1" applyAlignment="1">
      <alignment/>
    </xf>
    <xf numFmtId="0" fontId="2" fillId="37" borderId="28" xfId="0" applyFont="1" applyFill="1" applyBorder="1" applyAlignment="1">
      <alignment wrapText="1"/>
    </xf>
    <xf numFmtId="0" fontId="45" fillId="37" borderId="31" xfId="0" applyFont="1" applyFill="1" applyBorder="1" applyAlignment="1">
      <alignment horizontal="center" vertical="center" wrapText="1"/>
    </xf>
    <xf numFmtId="0" fontId="45" fillId="37" borderId="23" xfId="0" applyFont="1" applyFill="1" applyBorder="1" applyAlignment="1">
      <alignment horizontal="center" vertical="center" wrapText="1"/>
    </xf>
    <xf numFmtId="1" fontId="45" fillId="37" borderId="20" xfId="0" applyNumberFormat="1" applyFont="1" applyFill="1" applyBorder="1" applyAlignment="1" quotePrefix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="60" zoomScaleNormal="60" zoomScalePageLayoutView="0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1" sqref="J11"/>
    </sheetView>
  </sheetViews>
  <sheetFormatPr defaultColWidth="9.140625" defaultRowHeight="12.75"/>
  <cols>
    <col min="1" max="1" width="3.57421875" style="2" customWidth="1"/>
    <col min="2" max="2" width="9.140625" style="8" customWidth="1"/>
    <col min="3" max="3" width="22.28125" style="8" customWidth="1"/>
    <col min="4" max="4" width="27.421875" style="11" customWidth="1"/>
    <col min="5" max="5" width="23.421875" style="11" customWidth="1"/>
    <col min="6" max="6" width="22.8515625" style="3" hidden="1" customWidth="1"/>
    <col min="7" max="7" width="25.421875" style="11" customWidth="1"/>
    <col min="8" max="8" width="19.28125" style="3" customWidth="1"/>
    <col min="9" max="9" width="21.00390625" style="3" customWidth="1"/>
    <col min="10" max="10" width="14.8515625" style="3" customWidth="1"/>
    <col min="11" max="11" width="26.57421875" style="19" customWidth="1"/>
    <col min="12" max="12" width="18.57421875" style="3" customWidth="1"/>
    <col min="13" max="13" width="18.57421875" style="2" customWidth="1"/>
    <col min="14" max="14" width="24.421875" style="19" hidden="1" customWidth="1"/>
    <col min="15" max="15" width="42.57421875" style="19" hidden="1" customWidth="1"/>
    <col min="16" max="16" width="5.421875" style="2" customWidth="1"/>
    <col min="17" max="17" width="20.8515625" style="2" hidden="1" customWidth="1"/>
    <col min="18" max="18" width="23.140625" style="2" hidden="1" customWidth="1"/>
    <col min="19" max="20" width="22.7109375" style="2" customWidth="1"/>
    <col min="21" max="21" width="18.57421875" style="3" customWidth="1"/>
    <col min="22" max="16384" width="9.140625" style="2" customWidth="1"/>
  </cols>
  <sheetData>
    <row r="1" spans="2:21" s="1" customFormat="1" ht="24.75" customHeight="1">
      <c r="B1" s="4"/>
      <c r="C1" s="79"/>
      <c r="D1" s="10" t="s">
        <v>125</v>
      </c>
      <c r="E1" s="80"/>
      <c r="F1" s="8"/>
      <c r="G1" s="10" t="s">
        <v>126</v>
      </c>
      <c r="H1" s="81"/>
      <c r="I1" s="8" t="s">
        <v>127</v>
      </c>
      <c r="J1" s="8"/>
      <c r="K1" s="18"/>
      <c r="L1" s="16"/>
      <c r="N1" s="18"/>
      <c r="O1" s="18"/>
      <c r="U1" s="16"/>
    </row>
    <row r="2" spans="12:21" ht="16.5" thickBot="1">
      <c r="L2" s="17"/>
      <c r="U2" s="17"/>
    </row>
    <row r="3" spans="1:21" s="159" customFormat="1" ht="66.75" customHeight="1" thickBot="1">
      <c r="A3" s="153"/>
      <c r="B3" s="154" t="s">
        <v>0</v>
      </c>
      <c r="C3" s="154" t="s">
        <v>8</v>
      </c>
      <c r="D3" s="155" t="s">
        <v>9</v>
      </c>
      <c r="E3" s="156" t="s">
        <v>1</v>
      </c>
      <c r="F3" s="156" t="s">
        <v>2</v>
      </c>
      <c r="G3" s="156" t="s">
        <v>29</v>
      </c>
      <c r="H3" s="156" t="s">
        <v>51</v>
      </c>
      <c r="I3" s="156" t="s">
        <v>52</v>
      </c>
      <c r="J3" s="156" t="s">
        <v>3</v>
      </c>
      <c r="K3" s="152" t="s">
        <v>4</v>
      </c>
      <c r="L3" s="156" t="s">
        <v>83</v>
      </c>
      <c r="M3" s="157" t="s">
        <v>39</v>
      </c>
      <c r="N3" s="158" t="s">
        <v>19</v>
      </c>
      <c r="O3" s="158" t="s">
        <v>50</v>
      </c>
      <c r="Q3" s="160" t="s">
        <v>65</v>
      </c>
      <c r="R3" s="154" t="s">
        <v>66</v>
      </c>
      <c r="S3" s="154" t="s">
        <v>107</v>
      </c>
      <c r="T3" s="155" t="s">
        <v>133</v>
      </c>
      <c r="U3" s="156" t="s">
        <v>83</v>
      </c>
    </row>
    <row r="4" spans="2:21" s="5" customFormat="1" ht="129.75" thickBot="1">
      <c r="B4" s="15">
        <v>1</v>
      </c>
      <c r="C4" s="90" t="s">
        <v>7</v>
      </c>
      <c r="D4" s="77" t="s">
        <v>45</v>
      </c>
      <c r="E4" s="30" t="s">
        <v>10</v>
      </c>
      <c r="F4" s="30" t="s">
        <v>5</v>
      </c>
      <c r="G4" s="30" t="s">
        <v>20</v>
      </c>
      <c r="H4" s="30">
        <v>4</v>
      </c>
      <c r="I4" s="28">
        <v>6</v>
      </c>
      <c r="J4" s="96">
        <v>24</v>
      </c>
      <c r="K4" s="58" t="s">
        <v>67</v>
      </c>
      <c r="L4" s="104">
        <f>3*4</f>
        <v>12</v>
      </c>
      <c r="M4" s="129" t="s">
        <v>68</v>
      </c>
      <c r="N4" s="29"/>
      <c r="O4" s="20"/>
      <c r="Q4" s="63" t="s">
        <v>61</v>
      </c>
      <c r="R4" s="72" t="s">
        <v>108</v>
      </c>
      <c r="S4" s="72" t="s">
        <v>109</v>
      </c>
      <c r="T4" s="136" t="s">
        <v>135</v>
      </c>
      <c r="U4" s="104">
        <f>3*4</f>
        <v>12</v>
      </c>
    </row>
    <row r="5" spans="2:21" s="6" customFormat="1" ht="81" thickBot="1">
      <c r="B5" s="13"/>
      <c r="C5" s="91"/>
      <c r="D5" s="45"/>
      <c r="E5" s="31"/>
      <c r="F5" s="46"/>
      <c r="G5" s="31" t="s">
        <v>11</v>
      </c>
      <c r="H5" s="31">
        <v>5</v>
      </c>
      <c r="I5" s="32">
        <v>4</v>
      </c>
      <c r="J5" s="83">
        <v>20</v>
      </c>
      <c r="K5" s="57" t="s">
        <v>110</v>
      </c>
      <c r="L5" s="84">
        <f>3*3</f>
        <v>9</v>
      </c>
      <c r="M5" s="129" t="s">
        <v>68</v>
      </c>
      <c r="N5" s="40" t="s">
        <v>69</v>
      </c>
      <c r="O5" s="21"/>
      <c r="Q5" s="64" t="s">
        <v>62</v>
      </c>
      <c r="R5" s="68" t="s">
        <v>70</v>
      </c>
      <c r="S5" s="68" t="s">
        <v>70</v>
      </c>
      <c r="T5" s="48" t="s">
        <v>136</v>
      </c>
      <c r="U5" s="105">
        <f>3*3</f>
        <v>9</v>
      </c>
    </row>
    <row r="6" spans="2:21" s="6" customFormat="1" ht="113.25">
      <c r="B6" s="13"/>
      <c r="C6" s="91"/>
      <c r="D6" s="45"/>
      <c r="E6" s="31"/>
      <c r="F6" s="46"/>
      <c r="G6" s="31" t="s">
        <v>21</v>
      </c>
      <c r="H6" s="31">
        <v>5</v>
      </c>
      <c r="I6" s="39">
        <v>5</v>
      </c>
      <c r="J6" s="97">
        <v>25</v>
      </c>
      <c r="K6" s="57" t="s">
        <v>71</v>
      </c>
      <c r="L6" s="85">
        <f>4*5</f>
        <v>20</v>
      </c>
      <c r="M6" s="129" t="s">
        <v>68</v>
      </c>
      <c r="N6" s="42" t="s">
        <v>41</v>
      </c>
      <c r="O6" s="21"/>
      <c r="Q6" s="64" t="s">
        <v>53</v>
      </c>
      <c r="R6" s="68" t="s">
        <v>120</v>
      </c>
      <c r="S6" s="68" t="s">
        <v>53</v>
      </c>
      <c r="T6" s="48" t="s">
        <v>138</v>
      </c>
      <c r="U6" s="106">
        <f>4*5</f>
        <v>20</v>
      </c>
    </row>
    <row r="7" spans="2:21" s="6" customFormat="1" ht="96.75">
      <c r="B7" s="13">
        <v>2</v>
      </c>
      <c r="C7" s="91" t="s">
        <v>7</v>
      </c>
      <c r="D7" s="45" t="s">
        <v>12</v>
      </c>
      <c r="E7" s="31" t="s">
        <v>13</v>
      </c>
      <c r="F7" s="46" t="s">
        <v>14</v>
      </c>
      <c r="G7" s="31" t="s">
        <v>15</v>
      </c>
      <c r="H7" s="31">
        <v>3</v>
      </c>
      <c r="I7" s="39">
        <v>7</v>
      </c>
      <c r="J7" s="97">
        <v>21</v>
      </c>
      <c r="K7" s="59" t="s">
        <v>16</v>
      </c>
      <c r="L7" s="98">
        <f>3*7</f>
        <v>21</v>
      </c>
      <c r="M7" s="130" t="s">
        <v>17</v>
      </c>
      <c r="N7" s="40" t="s">
        <v>73</v>
      </c>
      <c r="O7" s="21"/>
      <c r="Q7" s="64" t="s">
        <v>55</v>
      </c>
      <c r="R7" s="68" t="s">
        <v>72</v>
      </c>
      <c r="S7" s="68" t="s">
        <v>111</v>
      </c>
      <c r="T7" s="48" t="s">
        <v>134</v>
      </c>
      <c r="U7" s="106">
        <f>3*6</f>
        <v>18</v>
      </c>
    </row>
    <row r="8" spans="2:21" s="6" customFormat="1" ht="81">
      <c r="B8" s="13"/>
      <c r="C8" s="91"/>
      <c r="D8" s="35"/>
      <c r="E8" s="33"/>
      <c r="F8" s="27"/>
      <c r="G8" s="33" t="s">
        <v>40</v>
      </c>
      <c r="H8" s="33">
        <v>4</v>
      </c>
      <c r="I8" s="33">
        <v>8</v>
      </c>
      <c r="J8" s="137">
        <v>32</v>
      </c>
      <c r="K8" s="60" t="s">
        <v>74</v>
      </c>
      <c r="L8" s="73">
        <f>3*8</f>
        <v>24</v>
      </c>
      <c r="M8" s="53" t="s">
        <v>17</v>
      </c>
      <c r="N8" s="43" t="s">
        <v>75</v>
      </c>
      <c r="O8" s="22"/>
      <c r="Q8" s="65" t="s">
        <v>56</v>
      </c>
      <c r="R8" s="69" t="s">
        <v>121</v>
      </c>
      <c r="S8" s="69" t="s">
        <v>122</v>
      </c>
      <c r="T8" s="124" t="s">
        <v>139</v>
      </c>
      <c r="U8" s="108">
        <f>3*7</f>
        <v>21</v>
      </c>
    </row>
    <row r="9" spans="2:21" s="54" customFormat="1" ht="136.5" customHeight="1">
      <c r="B9" s="55">
        <v>3</v>
      </c>
      <c r="C9" s="91" t="s">
        <v>31</v>
      </c>
      <c r="D9" s="45" t="s">
        <v>123</v>
      </c>
      <c r="E9" s="31" t="s">
        <v>5</v>
      </c>
      <c r="F9" s="46"/>
      <c r="G9" s="31" t="s">
        <v>140</v>
      </c>
      <c r="H9" s="31">
        <v>5</v>
      </c>
      <c r="I9" s="31">
        <v>8</v>
      </c>
      <c r="J9" s="74">
        <v>40</v>
      </c>
      <c r="K9" s="59" t="s">
        <v>112</v>
      </c>
      <c r="L9" s="82">
        <f>4*6</f>
        <v>24</v>
      </c>
      <c r="M9" s="130" t="s">
        <v>18</v>
      </c>
      <c r="N9" s="42" t="s">
        <v>94</v>
      </c>
      <c r="O9" s="75"/>
      <c r="P9" s="2"/>
      <c r="Q9" s="64"/>
      <c r="R9" s="76" t="s">
        <v>94</v>
      </c>
      <c r="S9" s="76" t="s">
        <v>129</v>
      </c>
      <c r="T9" s="45" t="s">
        <v>141</v>
      </c>
      <c r="U9" s="109">
        <f>4*6</f>
        <v>24</v>
      </c>
    </row>
    <row r="10" spans="2:21" s="6" customFormat="1" ht="145.5">
      <c r="B10" s="13">
        <v>4</v>
      </c>
      <c r="C10" s="92" t="s">
        <v>31</v>
      </c>
      <c r="D10" s="45" t="s">
        <v>47</v>
      </c>
      <c r="E10" s="31" t="s">
        <v>5</v>
      </c>
      <c r="F10" s="46" t="s">
        <v>5</v>
      </c>
      <c r="G10" s="31" t="s">
        <v>79</v>
      </c>
      <c r="H10" s="31">
        <v>5</v>
      </c>
      <c r="I10" s="31">
        <v>9</v>
      </c>
      <c r="J10" s="44">
        <v>45</v>
      </c>
      <c r="K10" s="59" t="s">
        <v>76</v>
      </c>
      <c r="L10" s="98">
        <f>5*6</f>
        <v>30</v>
      </c>
      <c r="M10" s="130" t="s">
        <v>18</v>
      </c>
      <c r="N10" s="40" t="s">
        <v>77</v>
      </c>
      <c r="O10" s="21"/>
      <c r="Q10" s="64" t="s">
        <v>57</v>
      </c>
      <c r="R10" s="68" t="s">
        <v>78</v>
      </c>
      <c r="S10" s="68" t="s">
        <v>113</v>
      </c>
      <c r="T10" s="48"/>
      <c r="U10" s="106">
        <f>3*6</f>
        <v>18</v>
      </c>
    </row>
    <row r="11" spans="2:21" ht="113.25">
      <c r="B11" s="13">
        <v>4</v>
      </c>
      <c r="C11" s="93" t="s">
        <v>31</v>
      </c>
      <c r="D11" s="47" t="s">
        <v>46</v>
      </c>
      <c r="E11" s="33" t="s">
        <v>22</v>
      </c>
      <c r="F11" s="27" t="s">
        <v>5</v>
      </c>
      <c r="G11" s="33" t="s">
        <v>23</v>
      </c>
      <c r="H11" s="27">
        <v>5</v>
      </c>
      <c r="I11" s="27">
        <v>8</v>
      </c>
      <c r="J11" s="34">
        <v>40</v>
      </c>
      <c r="K11" s="60" t="s">
        <v>27</v>
      </c>
      <c r="L11" s="99">
        <f>5*6</f>
        <v>30</v>
      </c>
      <c r="M11" s="131" t="s">
        <v>28</v>
      </c>
      <c r="N11" s="43" t="s">
        <v>80</v>
      </c>
      <c r="O11" s="23"/>
      <c r="Q11" s="65" t="s">
        <v>58</v>
      </c>
      <c r="R11" s="69" t="s">
        <v>81</v>
      </c>
      <c r="S11" s="69" t="s">
        <v>114</v>
      </c>
      <c r="T11" s="124"/>
      <c r="U11" s="110">
        <f>5*5</f>
        <v>25</v>
      </c>
    </row>
    <row r="12" spans="2:21" ht="129.75" customHeight="1">
      <c r="B12" s="114"/>
      <c r="C12" s="115" t="s">
        <v>31</v>
      </c>
      <c r="D12" s="116" t="s">
        <v>130</v>
      </c>
      <c r="E12" s="117" t="s">
        <v>22</v>
      </c>
      <c r="F12" s="118"/>
      <c r="G12" s="117" t="s">
        <v>131</v>
      </c>
      <c r="H12" s="118">
        <v>4</v>
      </c>
      <c r="I12" s="118">
        <v>8</v>
      </c>
      <c r="J12" s="102">
        <v>32</v>
      </c>
      <c r="K12" s="119" t="s">
        <v>132</v>
      </c>
      <c r="L12" s="100">
        <f>3*8</f>
        <v>24</v>
      </c>
      <c r="M12" s="132" t="s">
        <v>18</v>
      </c>
      <c r="N12" s="128"/>
      <c r="O12" s="120"/>
      <c r="P12" s="121"/>
      <c r="Q12" s="122"/>
      <c r="R12" s="123"/>
      <c r="S12" s="123"/>
      <c r="T12" s="125" t="s">
        <v>146</v>
      </c>
      <c r="U12" s="111"/>
    </row>
    <row r="13" spans="2:21" s="5" customFormat="1" ht="129">
      <c r="B13" s="15">
        <v>5</v>
      </c>
      <c r="C13" s="94" t="s">
        <v>31</v>
      </c>
      <c r="D13" s="45" t="s">
        <v>6</v>
      </c>
      <c r="E13" s="31" t="s">
        <v>24</v>
      </c>
      <c r="F13" s="31" t="s">
        <v>5</v>
      </c>
      <c r="G13" s="31" t="s">
        <v>25</v>
      </c>
      <c r="H13" s="31">
        <v>3</v>
      </c>
      <c r="I13" s="31">
        <v>9</v>
      </c>
      <c r="J13" s="78">
        <v>27</v>
      </c>
      <c r="K13" s="59" t="s">
        <v>87</v>
      </c>
      <c r="L13" s="98">
        <f>3*7</f>
        <v>21</v>
      </c>
      <c r="M13" s="133" t="s">
        <v>26</v>
      </c>
      <c r="N13" s="40" t="s">
        <v>88</v>
      </c>
      <c r="O13" s="24"/>
      <c r="Q13" s="64" t="s">
        <v>63</v>
      </c>
      <c r="R13" s="70" t="s">
        <v>86</v>
      </c>
      <c r="S13" s="70" t="s">
        <v>124</v>
      </c>
      <c r="T13" s="126"/>
      <c r="U13" s="107">
        <f>3*7</f>
        <v>21</v>
      </c>
    </row>
    <row r="14" spans="2:21" ht="96.75">
      <c r="B14" s="13"/>
      <c r="C14" s="91"/>
      <c r="D14" s="48" t="s">
        <v>137</v>
      </c>
      <c r="E14" s="39" t="s">
        <v>24</v>
      </c>
      <c r="F14" s="49" t="s">
        <v>5</v>
      </c>
      <c r="G14" s="39" t="s">
        <v>84</v>
      </c>
      <c r="H14" s="49">
        <v>5</v>
      </c>
      <c r="I14" s="49">
        <v>7</v>
      </c>
      <c r="J14" s="102">
        <v>35</v>
      </c>
      <c r="K14" s="59" t="s">
        <v>101</v>
      </c>
      <c r="L14" s="100">
        <f>5*6</f>
        <v>30</v>
      </c>
      <c r="M14" s="133" t="s">
        <v>26</v>
      </c>
      <c r="N14" s="43" t="s">
        <v>82</v>
      </c>
      <c r="O14" s="21"/>
      <c r="Q14" s="64"/>
      <c r="R14" s="68" t="s">
        <v>85</v>
      </c>
      <c r="S14" s="68" t="s">
        <v>85</v>
      </c>
      <c r="T14" s="48"/>
      <c r="U14" s="111">
        <f>5*6</f>
        <v>30</v>
      </c>
    </row>
    <row r="15" spans="2:21" ht="81">
      <c r="B15" s="13"/>
      <c r="C15" s="91"/>
      <c r="D15" s="48" t="s">
        <v>95</v>
      </c>
      <c r="E15" s="39" t="s">
        <v>96</v>
      </c>
      <c r="F15" s="49"/>
      <c r="G15" s="39" t="s">
        <v>97</v>
      </c>
      <c r="H15" s="49">
        <v>5</v>
      </c>
      <c r="I15" s="49">
        <v>7</v>
      </c>
      <c r="J15" s="103">
        <v>35</v>
      </c>
      <c r="K15" s="57" t="s">
        <v>98</v>
      </c>
      <c r="L15" s="100">
        <f>4*7</f>
        <v>28</v>
      </c>
      <c r="M15" s="133" t="s">
        <v>26</v>
      </c>
      <c r="N15" s="40" t="s">
        <v>99</v>
      </c>
      <c r="O15" s="21"/>
      <c r="Q15" s="64"/>
      <c r="R15" s="68" t="s">
        <v>100</v>
      </c>
      <c r="S15" s="68" t="s">
        <v>100</v>
      </c>
      <c r="T15" s="48"/>
      <c r="U15" s="111">
        <f>4*7</f>
        <v>28</v>
      </c>
    </row>
    <row r="16" spans="2:21" s="54" customFormat="1" ht="81">
      <c r="B16" s="55">
        <v>6</v>
      </c>
      <c r="C16" s="95" t="s">
        <v>102</v>
      </c>
      <c r="D16" s="48" t="s">
        <v>115</v>
      </c>
      <c r="E16" s="39" t="s">
        <v>103</v>
      </c>
      <c r="F16" s="49"/>
      <c r="G16" s="39" t="s">
        <v>104</v>
      </c>
      <c r="H16" s="49">
        <v>5</v>
      </c>
      <c r="I16" s="49">
        <v>6</v>
      </c>
      <c r="J16" s="50">
        <v>30</v>
      </c>
      <c r="K16" s="57" t="s">
        <v>116</v>
      </c>
      <c r="L16" s="100">
        <f>4*6</f>
        <v>24</v>
      </c>
      <c r="M16" s="133" t="s">
        <v>106</v>
      </c>
      <c r="N16" s="40" t="s">
        <v>105</v>
      </c>
      <c r="O16" s="56"/>
      <c r="Q16" s="66"/>
      <c r="R16" s="68" t="s">
        <v>117</v>
      </c>
      <c r="S16" s="68" t="s">
        <v>118</v>
      </c>
      <c r="T16" s="48"/>
      <c r="U16" s="111">
        <f>4*6</f>
        <v>24</v>
      </c>
    </row>
    <row r="17" spans="2:21" ht="129">
      <c r="B17" s="13">
        <v>7</v>
      </c>
      <c r="C17" s="93" t="s">
        <v>30</v>
      </c>
      <c r="D17" s="35" t="s">
        <v>32</v>
      </c>
      <c r="E17" s="33" t="s">
        <v>33</v>
      </c>
      <c r="F17" s="27" t="s">
        <v>5</v>
      </c>
      <c r="G17" s="33" t="s">
        <v>34</v>
      </c>
      <c r="H17" s="51">
        <v>4</v>
      </c>
      <c r="I17" s="27">
        <v>7</v>
      </c>
      <c r="J17" s="78">
        <v>28</v>
      </c>
      <c r="K17" s="61" t="s">
        <v>89</v>
      </c>
      <c r="L17" s="86">
        <f>3*6</f>
        <v>18</v>
      </c>
      <c r="M17" s="134" t="s">
        <v>90</v>
      </c>
      <c r="N17" s="43" t="s">
        <v>91</v>
      </c>
      <c r="O17" s="23"/>
      <c r="Q17" s="65" t="s">
        <v>59</v>
      </c>
      <c r="R17" s="69" t="s">
        <v>92</v>
      </c>
      <c r="S17" s="69" t="s">
        <v>119</v>
      </c>
      <c r="T17" s="124"/>
      <c r="U17" s="112">
        <f>3*6</f>
        <v>18</v>
      </c>
    </row>
    <row r="18" spans="2:21" ht="122.25" customHeight="1">
      <c r="B18" s="13"/>
      <c r="C18" s="138" t="s">
        <v>30</v>
      </c>
      <c r="D18" s="139" t="s">
        <v>142</v>
      </c>
      <c r="E18" s="140" t="s">
        <v>36</v>
      </c>
      <c r="F18" s="141"/>
      <c r="G18" s="139" t="s">
        <v>143</v>
      </c>
      <c r="H18" s="142">
        <v>4</v>
      </c>
      <c r="I18" s="141">
        <v>8</v>
      </c>
      <c r="J18" s="44">
        <v>32</v>
      </c>
      <c r="K18" s="143" t="s">
        <v>144</v>
      </c>
      <c r="L18" s="100">
        <f>4*6</f>
        <v>24</v>
      </c>
      <c r="M18" s="144" t="s">
        <v>145</v>
      </c>
      <c r="N18" s="145"/>
      <c r="O18" s="146"/>
      <c r="P18" s="147"/>
      <c r="Q18" s="148"/>
      <c r="R18" s="149"/>
      <c r="S18" s="149"/>
      <c r="T18" s="150" t="s">
        <v>146</v>
      </c>
      <c r="U18" s="151"/>
    </row>
    <row r="19" spans="2:21" ht="150" customHeight="1">
      <c r="B19" s="13">
        <v>8</v>
      </c>
      <c r="C19" s="89" t="s">
        <v>30</v>
      </c>
      <c r="D19" s="35" t="s">
        <v>37</v>
      </c>
      <c r="E19" s="33" t="s">
        <v>36</v>
      </c>
      <c r="F19" s="27" t="s">
        <v>5</v>
      </c>
      <c r="G19" s="35" t="s">
        <v>35</v>
      </c>
      <c r="H19" s="27">
        <v>3</v>
      </c>
      <c r="I19" s="27">
        <v>6</v>
      </c>
      <c r="J19" s="87">
        <v>18</v>
      </c>
      <c r="K19" s="60" t="s">
        <v>38</v>
      </c>
      <c r="L19" s="88">
        <f>3*6</f>
        <v>18</v>
      </c>
      <c r="M19" s="131" t="s">
        <v>28</v>
      </c>
      <c r="N19" s="52" t="s">
        <v>42</v>
      </c>
      <c r="O19" s="25"/>
      <c r="Q19" s="65" t="s">
        <v>60</v>
      </c>
      <c r="R19" s="69" t="s">
        <v>60</v>
      </c>
      <c r="S19" s="69" t="s">
        <v>60</v>
      </c>
      <c r="T19" s="124"/>
      <c r="U19" s="113">
        <f>3*6</f>
        <v>18</v>
      </c>
    </row>
    <row r="20" spans="1:21" ht="147" customHeight="1">
      <c r="A20" s="1"/>
      <c r="B20" s="13">
        <v>9</v>
      </c>
      <c r="C20" s="89" t="s">
        <v>30</v>
      </c>
      <c r="D20" s="35" t="s">
        <v>43</v>
      </c>
      <c r="E20" s="33" t="s">
        <v>36</v>
      </c>
      <c r="F20" s="27" t="s">
        <v>5</v>
      </c>
      <c r="G20" s="33" t="s">
        <v>48</v>
      </c>
      <c r="H20" s="27">
        <v>3</v>
      </c>
      <c r="I20" s="27">
        <v>8</v>
      </c>
      <c r="J20" s="101">
        <v>24</v>
      </c>
      <c r="K20" s="60" t="s">
        <v>54</v>
      </c>
      <c r="L20" s="88">
        <f>3*6</f>
        <v>18</v>
      </c>
      <c r="M20" s="131" t="s">
        <v>44</v>
      </c>
      <c r="N20" s="52" t="s">
        <v>49</v>
      </c>
      <c r="O20" s="23"/>
      <c r="Q20" s="65" t="s">
        <v>64</v>
      </c>
      <c r="R20" s="69" t="s">
        <v>93</v>
      </c>
      <c r="S20" s="69" t="s">
        <v>93</v>
      </c>
      <c r="T20" s="124"/>
      <c r="U20" s="113">
        <f>3*6</f>
        <v>18</v>
      </c>
    </row>
    <row r="21" spans="1:21" ht="114" customHeight="1">
      <c r="A21" s="1"/>
      <c r="B21" s="13">
        <v>9</v>
      </c>
      <c r="C21" s="89" t="s">
        <v>30</v>
      </c>
      <c r="D21" s="35" t="s">
        <v>128</v>
      </c>
      <c r="E21" s="33" t="s">
        <v>36</v>
      </c>
      <c r="F21" s="27" t="s">
        <v>5</v>
      </c>
      <c r="G21" s="33"/>
      <c r="H21" s="27">
        <v>3</v>
      </c>
      <c r="I21" s="27">
        <v>8</v>
      </c>
      <c r="J21" s="101">
        <v>24</v>
      </c>
      <c r="K21" s="60"/>
      <c r="L21" s="88">
        <f>3*6</f>
        <v>18</v>
      </c>
      <c r="M21" s="131" t="s">
        <v>44</v>
      </c>
      <c r="N21" s="52" t="s">
        <v>49</v>
      </c>
      <c r="O21" s="23"/>
      <c r="Q21" s="65" t="s">
        <v>64</v>
      </c>
      <c r="R21" s="69" t="s">
        <v>93</v>
      </c>
      <c r="S21" s="69" t="s">
        <v>93</v>
      </c>
      <c r="T21" s="124"/>
      <c r="U21" s="113">
        <f>3*6</f>
        <v>18</v>
      </c>
    </row>
    <row r="22" spans="2:21" ht="15.75" customHeight="1" thickBot="1">
      <c r="B22" s="14"/>
      <c r="C22" s="14"/>
      <c r="D22" s="12"/>
      <c r="E22" s="7"/>
      <c r="F22" s="9"/>
      <c r="G22" s="36"/>
      <c r="H22" s="37"/>
      <c r="I22" s="37"/>
      <c r="J22" s="37"/>
      <c r="K22" s="62"/>
      <c r="L22" s="37"/>
      <c r="M22" s="135"/>
      <c r="N22" s="38"/>
      <c r="O22" s="26"/>
      <c r="Q22" s="67"/>
      <c r="R22" s="71"/>
      <c r="S22" s="71"/>
      <c r="T22" s="127"/>
      <c r="U22" s="37"/>
    </row>
    <row r="23" ht="15.75">
      <c r="R23" s="41"/>
    </row>
    <row r="24" ht="15.75">
      <c r="C24" s="3"/>
    </row>
  </sheetData>
  <sheetProtection/>
  <printOptions gridLines="1"/>
  <pageMargins left="0.4724409448818898" right="0.3937007874015748" top="0.7874015748031497" bottom="0.7874015748031497" header="0.5118110236220472" footer="0.5118110236220472"/>
  <pageSetup fitToHeight="0" fitToWidth="1" orientation="landscape" paperSize="9" scale="47" r:id="rId1"/>
  <headerFooter alignWithMargins="0">
    <oddHeader>&amp;L&amp;"Arial,Bold"&amp;12TRIRATNA BUDDHIST CENTRE&amp;C&amp;"Arial,Bold"&amp;12RISK MANAGEMENT REVIEW 2018</oddHead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info@BBC</dc:creator>
  <cp:keywords/>
  <dc:description/>
  <cp:lastModifiedBy>BBC</cp:lastModifiedBy>
  <cp:lastPrinted>2019-02-20T17:22:11Z</cp:lastPrinted>
  <dcterms:created xsi:type="dcterms:W3CDTF">2013-02-26T14:40:47Z</dcterms:created>
  <dcterms:modified xsi:type="dcterms:W3CDTF">2019-03-19T15:32:14Z</dcterms:modified>
  <cp:category/>
  <cp:version/>
  <cp:contentType/>
  <cp:contentStatus/>
</cp:coreProperties>
</file>